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ong0\Downloads\"/>
    </mc:Choice>
  </mc:AlternateContent>
  <xr:revisionPtr revIDLastSave="0" documentId="13_ncr:1_{3389FAF4-A2C5-4449-B146-6AC133CAF476}" xr6:coauthVersionLast="47" xr6:coauthVersionMax="47" xr10:uidLastSave="{00000000-0000-0000-0000-000000000000}"/>
  <bookViews>
    <workbookView xWindow="-14775" yWindow="-16320" windowWidth="29040" windowHeight="15720" firstSheet="11" activeTab="11" xr2:uid="{3267D72A-7A8C-4655-BD7F-0B0A33CD6841}"/>
  </bookViews>
  <sheets>
    <sheet name="JAN 2024" sheetId="2" r:id="rId1"/>
    <sheet name="FEB 2024" sheetId="3" r:id="rId2"/>
    <sheet name="MARCH 2024" sheetId="4" r:id="rId3"/>
    <sheet name="APRIL 2024" sheetId="6" r:id="rId4"/>
    <sheet name="Jan 2025" sheetId="16" r:id="rId5"/>
    <sheet name="Feb 2025" sheetId="17" r:id="rId6"/>
    <sheet name="March 2025" sheetId="18" r:id="rId7"/>
    <sheet name="April 2025" sheetId="19" r:id="rId8"/>
    <sheet name="May 2025" sheetId="20" r:id="rId9"/>
    <sheet name="June 2025" sheetId="21" r:id="rId10"/>
    <sheet name="July 2025" sheetId="22" r:id="rId11"/>
    <sheet name="Master" sheetId="2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3" i="23" l="1"/>
  <c r="N153" i="23"/>
  <c r="O153" i="23"/>
  <c r="P153" i="23"/>
  <c r="M152" i="23"/>
  <c r="N152" i="23"/>
  <c r="O152" i="23"/>
  <c r="P152" i="23"/>
  <c r="M151" i="23"/>
  <c r="N151" i="23"/>
  <c r="O151" i="23"/>
  <c r="P151" i="23"/>
  <c r="M150" i="23"/>
  <c r="N150" i="23"/>
  <c r="O150" i="23"/>
  <c r="P150" i="23"/>
  <c r="M149" i="23"/>
  <c r="N149" i="23"/>
  <c r="O149" i="23"/>
  <c r="P149" i="23"/>
  <c r="M148" i="23"/>
  <c r="N148" i="23"/>
  <c r="O148" i="23"/>
  <c r="P148" i="23"/>
  <c r="L153" i="23"/>
  <c r="I153" i="23"/>
  <c r="L152" i="23"/>
  <c r="I152" i="23"/>
  <c r="L151" i="23"/>
  <c r="I151" i="23"/>
  <c r="L150" i="23"/>
  <c r="I150" i="23"/>
  <c r="L149" i="23"/>
  <c r="I149" i="23"/>
  <c r="L148" i="23"/>
  <c r="I148" i="23"/>
  <c r="M147" i="23"/>
  <c r="N147" i="23"/>
  <c r="O147" i="23"/>
  <c r="P147" i="23"/>
  <c r="L147" i="23"/>
  <c r="I147" i="23"/>
  <c r="J152" i="23"/>
  <c r="J151" i="23"/>
  <c r="J150" i="23"/>
  <c r="J149" i="23"/>
  <c r="J148" i="23"/>
  <c r="J147" i="23"/>
  <c r="J146" i="23"/>
  <c r="K146" i="23"/>
  <c r="L146" i="23"/>
  <c r="M146" i="23"/>
  <c r="N146" i="23"/>
  <c r="O146" i="23"/>
  <c r="P146" i="23"/>
  <c r="J145" i="23"/>
  <c r="K145" i="23"/>
  <c r="L145" i="23"/>
  <c r="M145" i="23"/>
  <c r="N145" i="23"/>
  <c r="O145" i="23"/>
  <c r="P145" i="23"/>
  <c r="J144" i="23"/>
  <c r="K144" i="23"/>
  <c r="L144" i="23"/>
  <c r="M144" i="23"/>
  <c r="N144" i="23"/>
  <c r="O144" i="23"/>
  <c r="P144" i="23"/>
  <c r="J143" i="23"/>
  <c r="K143" i="23"/>
  <c r="L143" i="23"/>
  <c r="M143" i="23"/>
  <c r="N143" i="23"/>
  <c r="O143" i="23"/>
  <c r="P143" i="23"/>
  <c r="J142" i="23"/>
  <c r="K142" i="23"/>
  <c r="L142" i="23"/>
  <c r="M142" i="23"/>
  <c r="N142" i="23"/>
  <c r="O142" i="23"/>
  <c r="P142" i="23"/>
  <c r="I145" i="23"/>
  <c r="Q122" i="23"/>
  <c r="Q123" i="23"/>
  <c r="Q124" i="23"/>
  <c r="Q125" i="23"/>
  <c r="Q126" i="23"/>
  <c r="T126" i="23" s="1"/>
  <c r="Q127" i="23"/>
  <c r="Q128" i="23"/>
  <c r="Q129" i="23"/>
  <c r="Q130" i="23"/>
  <c r="Q131" i="23"/>
  <c r="Q132" i="23"/>
  <c r="Q133" i="23"/>
  <c r="Q121" i="23"/>
  <c r="Q117" i="23"/>
  <c r="D142" i="23"/>
  <c r="E142" i="23"/>
  <c r="F142" i="23"/>
  <c r="G142" i="23"/>
  <c r="H142" i="23"/>
  <c r="I142" i="23"/>
  <c r="D143" i="23"/>
  <c r="E143" i="23"/>
  <c r="F143" i="23"/>
  <c r="G143" i="23"/>
  <c r="H143" i="23"/>
  <c r="I143" i="23"/>
  <c r="D144" i="23"/>
  <c r="E144" i="23"/>
  <c r="F144" i="23"/>
  <c r="G144" i="23"/>
  <c r="H144" i="23"/>
  <c r="I144" i="23"/>
  <c r="D145" i="23"/>
  <c r="E145" i="23"/>
  <c r="F145" i="23"/>
  <c r="G145" i="23"/>
  <c r="H145" i="23"/>
  <c r="D146" i="23"/>
  <c r="E146" i="23"/>
  <c r="F146" i="23"/>
  <c r="G146" i="23"/>
  <c r="H146" i="23"/>
  <c r="I146" i="23"/>
  <c r="D147" i="23"/>
  <c r="E147" i="23"/>
  <c r="F147" i="23"/>
  <c r="G147" i="23"/>
  <c r="H147" i="23"/>
  <c r="D148" i="23"/>
  <c r="E148" i="23"/>
  <c r="F148" i="23"/>
  <c r="G148" i="23"/>
  <c r="H148" i="23"/>
  <c r="D149" i="23"/>
  <c r="E149" i="23"/>
  <c r="F149" i="23"/>
  <c r="G149" i="23"/>
  <c r="H149" i="23"/>
  <c r="D150" i="23"/>
  <c r="E150" i="23"/>
  <c r="F150" i="23"/>
  <c r="G150" i="23"/>
  <c r="H150" i="23"/>
  <c r="D151" i="23"/>
  <c r="E151" i="23"/>
  <c r="F151" i="23"/>
  <c r="G151" i="23"/>
  <c r="H151" i="23"/>
  <c r="D152" i="23"/>
  <c r="E152" i="23"/>
  <c r="F152" i="23"/>
  <c r="G152" i="23"/>
  <c r="H152" i="23"/>
  <c r="D153" i="23"/>
  <c r="E153" i="23"/>
  <c r="F153" i="23"/>
  <c r="G153" i="23"/>
  <c r="H153" i="23"/>
  <c r="Q107" i="23"/>
  <c r="Q108" i="23"/>
  <c r="Q109" i="23"/>
  <c r="Q110" i="23"/>
  <c r="Q111" i="23"/>
  <c r="Q112" i="23"/>
  <c r="Q113" i="23"/>
  <c r="Q114" i="23"/>
  <c r="Q115" i="23"/>
  <c r="Q116" i="23"/>
  <c r="Q106" i="23"/>
  <c r="Q49" i="23"/>
  <c r="Q52" i="23"/>
  <c r="Q53" i="23"/>
  <c r="Q54" i="23"/>
  <c r="Q55" i="23"/>
  <c r="Q56" i="23"/>
  <c r="Q57" i="23"/>
  <c r="Q58" i="23"/>
  <c r="Q59" i="23"/>
  <c r="Q51" i="23"/>
  <c r="Q104" i="23"/>
  <c r="Q152" i="23" s="1"/>
  <c r="Q144" i="23"/>
  <c r="Q143" i="23"/>
  <c r="Q95" i="23"/>
  <c r="Q94" i="23"/>
  <c r="Q93" i="23"/>
  <c r="Q92" i="23"/>
  <c r="Q76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5" i="23"/>
  <c r="Q74" i="23"/>
  <c r="Q73" i="23"/>
  <c r="Q71" i="23"/>
  <c r="Q70" i="23"/>
  <c r="Q69" i="23"/>
  <c r="Q68" i="23"/>
  <c r="Q66" i="23"/>
  <c r="Q65" i="23"/>
  <c r="Q64" i="23"/>
  <c r="Q63" i="23"/>
  <c r="Q62" i="23"/>
  <c r="Q61" i="23"/>
  <c r="Q47" i="23"/>
  <c r="Q48" i="23"/>
  <c r="Q46" i="23"/>
  <c r="Q44" i="23"/>
  <c r="Q43" i="23"/>
  <c r="Q42" i="23"/>
  <c r="Q41" i="23"/>
  <c r="Q40" i="23"/>
  <c r="Q39" i="23"/>
  <c r="Q38" i="23"/>
  <c r="Q37" i="23"/>
  <c r="Q36" i="23"/>
  <c r="Q32" i="23"/>
  <c r="Q31" i="23"/>
  <c r="Q29" i="23"/>
  <c r="Q26" i="23"/>
  <c r="Q25" i="23"/>
  <c r="Q24" i="23"/>
  <c r="M49" i="21"/>
  <c r="C61" i="21"/>
  <c r="C60" i="21"/>
  <c r="B53" i="21"/>
  <c r="R148" i="23" l="1"/>
  <c r="R150" i="23"/>
  <c r="R152" i="23"/>
  <c r="S152" i="23" s="1"/>
  <c r="Q147" i="23"/>
  <c r="Q153" i="23"/>
  <c r="R147" i="23"/>
  <c r="R149" i="23"/>
  <c r="R151" i="23"/>
  <c r="R153" i="23"/>
  <c r="Q148" i="23"/>
  <c r="R146" i="23"/>
  <c r="R143" i="23"/>
  <c r="S143" i="23" s="1"/>
  <c r="R142" i="23"/>
  <c r="R145" i="23"/>
  <c r="R144" i="23"/>
  <c r="S144" i="23" s="1"/>
  <c r="Q151" i="23"/>
  <c r="Q150" i="23"/>
  <c r="Q146" i="23"/>
  <c r="Q145" i="23"/>
  <c r="Q67" i="23"/>
  <c r="Q142" i="23" s="1"/>
  <c r="B48" i="21"/>
  <c r="S148" i="23" l="1"/>
  <c r="S153" i="23"/>
  <c r="S146" i="23"/>
  <c r="S150" i="23"/>
  <c r="S151" i="23"/>
  <c r="S142" i="23"/>
  <c r="S147" i="23"/>
  <c r="S145" i="23"/>
  <c r="Q149" i="23"/>
  <c r="S149" i="23" s="1"/>
  <c r="C57" i="21"/>
  <c r="C58" i="21" s="1"/>
  <c r="G52" i="21"/>
  <c r="G51" i="21"/>
  <c r="G50" i="21"/>
  <c r="M6" i="21"/>
  <c r="M7" i="21"/>
  <c r="M8" i="21"/>
  <c r="M9" i="21"/>
  <c r="M12" i="21"/>
  <c r="M17" i="21"/>
  <c r="M25" i="21"/>
  <c r="M26" i="21"/>
  <c r="M27" i="21"/>
  <c r="M30" i="21"/>
  <c r="M32" i="21"/>
  <c r="L25" i="21" l="1"/>
  <c r="N25" i="21" s="1"/>
  <c r="L26" i="21"/>
  <c r="N26" i="21" s="1"/>
  <c r="L27" i="21"/>
  <c r="N27" i="21" s="1"/>
  <c r="L30" i="21"/>
  <c r="N30" i="21" s="1"/>
  <c r="L32" i="21"/>
  <c r="N32" i="21" s="1"/>
  <c r="L8" i="21"/>
  <c r="N8" i="21" s="1"/>
  <c r="L9" i="21"/>
  <c r="N9" i="21" s="1"/>
  <c r="L12" i="21"/>
  <c r="N12" i="21" s="1"/>
  <c r="L17" i="21"/>
  <c r="N17" i="21" s="1"/>
  <c r="L7" i="21"/>
  <c r="N7" i="21" s="1"/>
  <c r="L6" i="21"/>
  <c r="J17" i="20"/>
  <c r="J42" i="20"/>
  <c r="J41" i="20"/>
  <c r="J39" i="20"/>
  <c r="J38" i="20"/>
  <c r="J37" i="20"/>
  <c r="J36" i="20"/>
  <c r="J45" i="20"/>
  <c r="J31" i="20"/>
  <c r="J30" i="20"/>
  <c r="J32" i="20" s="1"/>
  <c r="J26" i="20"/>
  <c r="J25" i="20"/>
  <c r="J27" i="20" s="1"/>
  <c r="J21" i="20"/>
  <c r="J20" i="20"/>
  <c r="J22" i="20" s="1"/>
  <c r="J10" i="20"/>
  <c r="J8" i="20"/>
  <c r="J7" i="20"/>
  <c r="J12" i="20" s="1"/>
  <c r="J6" i="20"/>
  <c r="J47" i="19"/>
  <c r="J41" i="19"/>
  <c r="J44" i="19"/>
  <c r="J43" i="19"/>
  <c r="J40" i="19"/>
  <c r="J39" i="19"/>
  <c r="J38" i="19"/>
  <c r="J36" i="19"/>
  <c r="J35" i="19"/>
  <c r="J6" i="19"/>
  <c r="J31" i="19"/>
  <c r="J30" i="19"/>
  <c r="J32" i="19" s="1"/>
  <c r="J26" i="19"/>
  <c r="J25" i="19"/>
  <c r="J27" i="19" s="1"/>
  <c r="J21" i="19"/>
  <c r="J20" i="19"/>
  <c r="J22" i="19" s="1"/>
  <c r="J10" i="19"/>
  <c r="J8" i="19"/>
  <c r="J7" i="19"/>
  <c r="J12" i="19" s="1"/>
  <c r="J11" i="18"/>
  <c r="J28" i="18"/>
  <c r="J23" i="18"/>
  <c r="J18" i="18"/>
  <c r="J27" i="18"/>
  <c r="J29" i="18" s="1"/>
  <c r="J8" i="18"/>
  <c r="J10" i="18"/>
  <c r="J17" i="18"/>
  <c r="J19" i="18" s="1"/>
  <c r="J7" i="18"/>
  <c r="J12" i="18" s="1"/>
  <c r="J22" i="18"/>
  <c r="J24" i="18" s="1"/>
  <c r="I15" i="17"/>
  <c r="J15" i="17"/>
  <c r="D22" i="17"/>
  <c r="J22" i="17" s="1"/>
  <c r="G10" i="17"/>
  <c r="F10" i="17"/>
  <c r="E10" i="17"/>
  <c r="D10" i="17"/>
  <c r="J10" i="17" s="1"/>
  <c r="J18" i="17"/>
  <c r="J14" i="16"/>
  <c r="J11" i="16"/>
  <c r="J8" i="16"/>
  <c r="J5" i="16"/>
  <c r="J11" i="6"/>
  <c r="J19" i="6"/>
  <c r="J18" i="6"/>
  <c r="J16" i="6"/>
  <c r="J15" i="6"/>
  <c r="J10" i="4"/>
  <c r="J13" i="6"/>
  <c r="J7" i="4"/>
  <c r="J10" i="6"/>
  <c r="J9" i="6"/>
  <c r="J8" i="6"/>
  <c r="J18" i="4"/>
  <c r="J17" i="4"/>
  <c r="J15" i="4"/>
  <c r="J9" i="4"/>
  <c r="L46" i="21" l="1"/>
  <c r="B50" i="21" s="1"/>
  <c r="N6" i="21"/>
  <c r="G4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Karleen Hamilton</author>
  </authors>
  <commentList>
    <comment ref="D43" authorId="0" shapeId="0" xr:uid="{668ADB85-94CE-45DA-B155-E9F445014F6D}">
      <text>
        <r>
          <rPr>
            <sz val="11"/>
            <color theme="1"/>
            <rFont val="Calibri"/>
            <family val="2"/>
            <scheme val="minor"/>
          </rPr>
          <t>Karleen Hamilton:
Card board contaminated with waste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Karleen Hamilton</author>
  </authors>
  <commentList>
    <comment ref="D88" authorId="0" shapeId="0" xr:uid="{0ACEAD6E-D33F-459B-BCEB-1AD8D81754E7}">
      <text>
        <r>
          <rPr>
            <sz val="11"/>
            <color theme="1"/>
            <rFont val="Calibri"/>
            <family val="2"/>
            <scheme val="minor"/>
          </rPr>
          <t>Karleen Hamilton:
Card board contaminated with waste</t>
        </r>
      </text>
    </comment>
  </commentList>
</comments>
</file>

<file path=xl/sharedStrings.xml><?xml version="1.0" encoding="utf-8"?>
<sst xmlns="http://schemas.openxmlformats.org/spreadsheetml/2006/main" count="1148" uniqueCount="208">
  <si>
    <t>UNBC Recycling Data Sharing - Prince George, BC</t>
  </si>
  <si>
    <t>Dates</t>
  </si>
  <si>
    <t>Invoice</t>
  </si>
  <si>
    <t xml:space="preserve">Which AREA </t>
  </si>
  <si>
    <t>Garbage</t>
  </si>
  <si>
    <t>Plastics</t>
  </si>
  <si>
    <t xml:space="preserve">Cardboard </t>
  </si>
  <si>
    <t xml:space="preserve">Weight </t>
  </si>
  <si>
    <t>To</t>
  </si>
  <si>
    <t>01/04/2024</t>
  </si>
  <si>
    <t xml:space="preserve">Student Residence </t>
  </si>
  <si>
    <t>BBRD PG Depot</t>
  </si>
  <si>
    <t>01/16/20224</t>
  </si>
  <si>
    <t>01/26/2024</t>
  </si>
  <si>
    <t xml:space="preserve">Parking Lot A </t>
  </si>
  <si>
    <t>01/16/2024</t>
  </si>
  <si>
    <t>01/22/2024</t>
  </si>
  <si>
    <t>Compactor</t>
  </si>
  <si>
    <t xml:space="preserve">Foothills Landfill </t>
  </si>
  <si>
    <t xml:space="preserve">Plastic </t>
  </si>
  <si>
    <t>Cardboard</t>
  </si>
  <si>
    <t>Mixed Paper</t>
  </si>
  <si>
    <t>Tin Cans</t>
  </si>
  <si>
    <t>Asst. Recycling</t>
  </si>
  <si>
    <t>02/02/2024</t>
  </si>
  <si>
    <t xml:space="preserve">Facilties </t>
  </si>
  <si>
    <t>02/09/2024</t>
  </si>
  <si>
    <t>02/21/2024</t>
  </si>
  <si>
    <t>02/12/2024</t>
  </si>
  <si>
    <t>Parking Lot A</t>
  </si>
  <si>
    <t>02/29/2024</t>
  </si>
  <si>
    <t xml:space="preserve">Residence </t>
  </si>
  <si>
    <t>02/28/2024</t>
  </si>
  <si>
    <t>02/13/2024</t>
  </si>
  <si>
    <t xml:space="preserve">Compactor </t>
  </si>
  <si>
    <t>Foothills Landfill</t>
  </si>
  <si>
    <t>03/15/2024</t>
  </si>
  <si>
    <t>03/22/2024</t>
  </si>
  <si>
    <t>03/30/2024</t>
  </si>
  <si>
    <t>03/19/2024</t>
  </si>
  <si>
    <t>03/28/2024</t>
  </si>
  <si>
    <t>03/07/2024</t>
  </si>
  <si>
    <t>03/05/2024</t>
  </si>
  <si>
    <t>Facilties</t>
  </si>
  <si>
    <t>03/12/2024</t>
  </si>
  <si>
    <t>03/26/2024</t>
  </si>
  <si>
    <t>04/10/2024</t>
  </si>
  <si>
    <t xml:space="preserve">Student Residence - Temp </t>
  </si>
  <si>
    <t>04/22/2024</t>
  </si>
  <si>
    <t>04/02/2024</t>
  </si>
  <si>
    <t>04/09/2024</t>
  </si>
  <si>
    <t>04/16/2024</t>
  </si>
  <si>
    <t>04/30/2024</t>
  </si>
  <si>
    <t>Residence</t>
  </si>
  <si>
    <t>04/17/2024</t>
  </si>
  <si>
    <t>UNBC Recycling  Data Sharing - Prince George, BC  Monthly Report  Jan 2025</t>
  </si>
  <si>
    <t>Customer.site.service</t>
  </si>
  <si>
    <t xml:space="preserve">Site </t>
  </si>
  <si>
    <t>6469.7.2</t>
  </si>
  <si>
    <t>Facilites- Totes</t>
  </si>
  <si>
    <t>E360 Recycling Plant</t>
  </si>
  <si>
    <t>6469.6.1</t>
  </si>
  <si>
    <t>Residence Bin</t>
  </si>
  <si>
    <t>6469.5.1</t>
  </si>
  <si>
    <t>6469.1.1</t>
  </si>
  <si>
    <t>Main Waste Compactor</t>
  </si>
  <si>
    <t>UNBC Recycling  Data Sharing - Prince George, BC</t>
  </si>
  <si>
    <t>total</t>
  </si>
  <si>
    <t xml:space="preserve">Customer - site -service </t>
  </si>
  <si>
    <t>Total Weight</t>
  </si>
  <si>
    <t xml:space="preserve">Facility </t>
  </si>
  <si>
    <t>e360s</t>
  </si>
  <si>
    <t>Foothills</t>
  </si>
  <si>
    <t>E360s</t>
  </si>
  <si>
    <t>Residence Bin - Temp Bins</t>
  </si>
  <si>
    <t>6469.2.5</t>
  </si>
  <si>
    <t>6469.2.4</t>
  </si>
  <si>
    <t>6469.2.6</t>
  </si>
  <si>
    <t xml:space="preserve">  </t>
  </si>
  <si>
    <t>Total (KG)</t>
  </si>
  <si>
    <t>Sorting Success</t>
  </si>
  <si>
    <t>%</t>
  </si>
  <si>
    <t>Grand Total</t>
  </si>
  <si>
    <t>Sum of recyclables</t>
  </si>
  <si>
    <t>Waste Diversion (%)=</t>
  </si>
  <si>
    <t xml:space="preserve">Diverted </t>
  </si>
  <si>
    <t>Weight/unit (tons)</t>
  </si>
  <si>
    <t>Weight Subtotal (tons)</t>
  </si>
  <si>
    <t> </t>
  </si>
  <si>
    <t>boxes of books</t>
  </si>
  <si>
    <t>Sorting Success (%) =</t>
  </si>
  <si>
    <t>Recyclings room total=</t>
  </si>
  <si>
    <t>display cases (wooden ones)</t>
  </si>
  <si>
    <t>Recycled/Grand total*100</t>
  </si>
  <si>
    <t>Recylcing room garbage=</t>
  </si>
  <si>
    <t>Couches</t>
  </si>
  <si>
    <r>
      <t> </t>
    </r>
    <r>
      <rPr>
        <b/>
        <sz val="12"/>
        <color rgb="FF000000"/>
        <rFont val="Aptos Narrow"/>
        <family val="2"/>
      </rPr>
      <t>Sum of fresh feedstock</t>
    </r>
  </si>
  <si>
    <t>Recycling room recycled=</t>
  </si>
  <si>
    <t>Book donation box</t>
  </si>
  <si>
    <t>/1000</t>
  </si>
  <si>
    <t>Filing cabinets</t>
  </si>
  <si>
    <t>assorted drawers</t>
  </si>
  <si>
    <t>Privacy deviders</t>
  </si>
  <si>
    <t xml:space="preserve">Emmisions Factor for waste </t>
  </si>
  <si>
    <t>kg CO2e</t>
  </si>
  <si>
    <t>mobility scooter</t>
  </si>
  <si>
    <t>Total Garbage</t>
  </si>
  <si>
    <t>tonnes</t>
  </si>
  <si>
    <t>white boards</t>
  </si>
  <si>
    <t>Mannequins</t>
  </si>
  <si>
    <t>Emissions factor for food and Drink composting</t>
  </si>
  <si>
    <t>(Composting)</t>
  </si>
  <si>
    <t>kgCo2e/tonnes</t>
  </si>
  <si>
    <t>table</t>
  </si>
  <si>
    <t>kgCO2e</t>
  </si>
  <si>
    <t>Cabinet</t>
  </si>
  <si>
    <t>tCO2e</t>
  </si>
  <si>
    <t>Chair</t>
  </si>
  <si>
    <t>4 3 piece desks, 2 2 piece desks, 3 stand alone tables, 13 office chairs, </t>
  </si>
  <si>
    <t>3 piece desks</t>
  </si>
  <si>
    <t>2 piece desks</t>
  </si>
  <si>
    <t>stand alone tables</t>
  </si>
  <si>
    <t>July 2 2025</t>
  </si>
  <si>
    <t>Office chairs</t>
  </si>
  <si>
    <t>JUly 8 2025</t>
  </si>
  <si>
    <t>1 -4 shelf filing cabinet, 2- 3 shelf, 6- 5 shelf, 4 -2 shelf</t>
  </si>
  <si>
    <t>Folding table</t>
  </si>
  <si>
    <t>July 14 2025</t>
  </si>
  <si>
    <t>Desk Stands</t>
  </si>
  <si>
    <t>JUly 15 2025</t>
  </si>
  <si>
    <t>Bookshelf</t>
  </si>
  <si>
    <t>July 22 2025</t>
  </si>
  <si>
    <t>Tackboard</t>
  </si>
  <si>
    <t>July 29 2025</t>
  </si>
  <si>
    <t>1 folding table</t>
  </si>
  <si>
    <t xml:space="preserve">filing </t>
  </si>
  <si>
    <t>P shapred table and legs</t>
  </si>
  <si>
    <t>office desks</t>
  </si>
  <si>
    <t>filing cabinets</t>
  </si>
  <si>
    <t>2 desks stand  - alones</t>
  </si>
  <si>
    <t>July 11 2025</t>
  </si>
  <si>
    <t>1 bookshelf </t>
  </si>
  <si>
    <t>1 tackboard </t>
  </si>
  <si>
    <t>3 chairs</t>
  </si>
  <si>
    <t>July 3 2025</t>
  </si>
  <si>
    <t>1 filing cabinet</t>
  </si>
  <si>
    <t>1 corner desk</t>
  </si>
  <si>
    <t>4 desk end pieces</t>
  </si>
  <si>
    <t>3 x 3 piece desks</t>
  </si>
  <si>
    <t>July 9 2025</t>
  </si>
  <si>
    <t>2 small office desks</t>
  </si>
  <si>
    <t>1 free office desk</t>
  </si>
  <si>
    <t>1 P shaped table and legs</t>
  </si>
  <si>
    <t>4 x office desks</t>
  </si>
  <si>
    <t>21 pallets</t>
  </si>
  <si>
    <t xml:space="preserve">1 free office table </t>
  </si>
  <si>
    <t>6469.1.8</t>
  </si>
  <si>
    <t xml:space="preserve">Temp bin </t>
  </si>
  <si>
    <t>2 mail sorters</t>
  </si>
  <si>
    <t>July 6 2025</t>
  </si>
  <si>
    <t xml:space="preserve">2 metal shelves </t>
  </si>
  <si>
    <t>6 display cases</t>
  </si>
  <si>
    <t>4 whiteboards</t>
  </si>
  <si>
    <t>1 metal book return return/deposit box</t>
  </si>
  <si>
    <t>1 mobility scooter</t>
  </si>
  <si>
    <t>1 scooter</t>
  </si>
  <si>
    <t>4 privacy divders</t>
  </si>
  <si>
    <t>4 x metal filing cabinets</t>
  </si>
  <si>
    <t xml:space="preserve">5 x desk drawers/rolling pedestal  </t>
  </si>
  <si>
    <t>Furniture</t>
  </si>
  <si>
    <t>Compost</t>
  </si>
  <si>
    <t>Precious Plastics (PP)</t>
  </si>
  <si>
    <t>Precious Plastics (HDPE)</t>
  </si>
  <si>
    <t>Precious Plastics (LDPE)</t>
  </si>
  <si>
    <t>Precious Plastics (PS)</t>
  </si>
  <si>
    <t>Precious Plastics (Unknown)</t>
  </si>
  <si>
    <t>Furniture (donated)</t>
  </si>
  <si>
    <t>n/a</t>
  </si>
  <si>
    <t>01/na/2025</t>
  </si>
  <si>
    <t>N/A</t>
  </si>
  <si>
    <t>n.a</t>
  </si>
  <si>
    <t xml:space="preserve"> (PP)</t>
  </si>
  <si>
    <t xml:space="preserve"> (HDPE)</t>
  </si>
  <si>
    <t>(LDPE)</t>
  </si>
  <si>
    <t>(PS)</t>
  </si>
  <si>
    <t>(Unknown)</t>
  </si>
  <si>
    <t>August</t>
  </si>
  <si>
    <t>Homespun</t>
  </si>
  <si>
    <t>NBCMS</t>
  </si>
  <si>
    <t>Labs</t>
  </si>
  <si>
    <t>N/a</t>
  </si>
  <si>
    <t xml:space="preserve">Teaching Labs </t>
  </si>
  <si>
    <t>In metric tonnes</t>
  </si>
  <si>
    <t xml:space="preserve"> (PS)</t>
  </si>
  <si>
    <t>Unknown</t>
  </si>
  <si>
    <t>Total Diversion (%)</t>
  </si>
  <si>
    <t xml:space="preserve">Overall </t>
  </si>
  <si>
    <t xml:space="preserve">Sum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</si>
  <si>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</si>
  <si>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</si>
  <si>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</si>
  <si>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</si>
  <si>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</si>
  <si>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</si>
  <si>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</si>
  <si>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</si>
  <si>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not calculated yet.</t>
  </si>
  <si>
    <t>1st time furniture is counted)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</si>
</sst>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8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 val="double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Segoe UI"/>
      <family val="2"/>
    </font>
    <font>
      <sz val="11"/>
      <color rgb="FF000000"/>
      <name val="Calibri"/>
    </font>
    <font>
      <u val="double"/>
      <sz val="11"/>
      <color rgb="FF00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 tint="0.7999816888943144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2" borderId="2" xfId="0" applyFill="1" applyBorder="1"/>
    <xf numFmtId="0" fontId="0" fillId="0" borderId="1" xfId="0" applyBorder="1"/>
    <xf numFmtId="0" fontId="2" fillId="0" borderId="0" xfId="0" applyFont="1" applyAlignment="1">
      <alignment wrapText="1"/>
    </xf>
    <xf numFmtId="2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2" fontId="2" fillId="3" borderId="0" xfId="0" applyNumberFormat="1" applyFont="1" applyFill="1" applyAlignment="1">
      <alignment vertical="center" wrapText="1"/>
    </xf>
    <xf numFmtId="17" fontId="1" fillId="0" borderId="0" xfId="0" applyNumberFormat="1" applyFont="1"/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0" fillId="0" borderId="1" xfId="0" applyNumberFormat="1" applyBorder="1"/>
    <xf numFmtId="16" fontId="0" fillId="0" borderId="0" xfId="0" applyNumberFormat="1"/>
    <xf numFmtId="0" fontId="0" fillId="5" borderId="0" xfId="0" applyFill="1"/>
    <xf numFmtId="0" fontId="0" fillId="5" borderId="2" xfId="0" applyFill="1" applyBorder="1"/>
    <xf numFmtId="0" fontId="2" fillId="5" borderId="0" xfId="0" applyFont="1" applyFill="1" applyAlignment="1">
      <alignment wrapText="1"/>
    </xf>
    <xf numFmtId="2" fontId="0" fillId="5" borderId="0" xfId="0" applyNumberFormat="1" applyFill="1"/>
    <xf numFmtId="2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vertical="center" wrapText="1"/>
    </xf>
    <xf numFmtId="14" fontId="0" fillId="0" borderId="0" xfId="0" applyNumberFormat="1"/>
    <xf numFmtId="14" fontId="0" fillId="0" borderId="1" xfId="0" applyNumberFormat="1" applyBorder="1"/>
    <xf numFmtId="0" fontId="0" fillId="5" borderId="2" xfId="0" applyFill="1" applyBorder="1" applyAlignment="1">
      <alignment horizontal="center"/>
    </xf>
    <xf numFmtId="0" fontId="0" fillId="6" borderId="0" xfId="0" applyFill="1"/>
    <xf numFmtId="4" fontId="0" fillId="0" borderId="0" xfId="0" applyNumberFormat="1"/>
    <xf numFmtId="4" fontId="1" fillId="0" borderId="0" xfId="0" applyNumberFormat="1" applyFont="1"/>
    <xf numFmtId="14" fontId="0" fillId="6" borderId="0" xfId="0" applyNumberFormat="1" applyFill="1"/>
    <xf numFmtId="0" fontId="0" fillId="0" borderId="3" xfId="0" applyBorder="1"/>
    <xf numFmtId="0" fontId="0" fillId="6" borderId="3" xfId="0" applyFill="1" applyBorder="1"/>
    <xf numFmtId="2" fontId="0" fillId="7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4" fillId="0" borderId="0" xfId="0" applyFont="1"/>
    <xf numFmtId="0" fontId="4" fillId="5" borderId="0" xfId="0" applyFont="1" applyFill="1"/>
    <xf numFmtId="0" fontId="4" fillId="5" borderId="2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4" fillId="4" borderId="0" xfId="0" applyFont="1" applyFill="1"/>
    <xf numFmtId="0" fontId="5" fillId="0" borderId="0" xfId="0" applyFont="1"/>
    <xf numFmtId="14" fontId="5" fillId="0" borderId="0" xfId="0" applyNumberFormat="1" applyFont="1"/>
    <xf numFmtId="0" fontId="5" fillId="8" borderId="0" xfId="0" applyFont="1" applyFill="1"/>
    <xf numFmtId="0" fontId="6" fillId="0" borderId="0" xfId="0" applyFont="1"/>
    <xf numFmtId="0" fontId="6" fillId="9" borderId="4" xfId="0" applyFont="1" applyFill="1" applyBorder="1"/>
    <xf numFmtId="0" fontId="5" fillId="0" borderId="4" xfId="0" applyFont="1" applyBorder="1"/>
    <xf numFmtId="0" fontId="5" fillId="0" borderId="3" xfId="0" applyFont="1" applyBorder="1"/>
    <xf numFmtId="0" fontId="5" fillId="8" borderId="3" xfId="0" applyFont="1" applyFill="1" applyBorder="1"/>
    <xf numFmtId="0" fontId="6" fillId="9" borderId="0" xfId="0" applyFont="1" applyFill="1"/>
    <xf numFmtId="0" fontId="5" fillId="9" borderId="0" xfId="0" applyFont="1" applyFill="1"/>
    <xf numFmtId="0" fontId="5" fillId="10" borderId="0" xfId="0" applyFont="1" applyFill="1"/>
    <xf numFmtId="0" fontId="6" fillId="10" borderId="0" xfId="0" applyFont="1" applyFill="1"/>
    <xf numFmtId="0" fontId="7" fillId="0" borderId="0" xfId="0" applyFont="1"/>
    <xf numFmtId="0" fontId="5" fillId="11" borderId="0" xfId="0" applyFont="1" applyFill="1"/>
    <xf numFmtId="0" fontId="2" fillId="8" borderId="0" xfId="0" applyFont="1" applyFill="1" applyAlignment="1">
      <alignment wrapText="1"/>
    </xf>
    <xf numFmtId="2" fontId="0" fillId="0" borderId="3" xfId="0" applyNumberFormat="1" applyBorder="1"/>
    <xf numFmtId="0" fontId="0" fillId="0" borderId="3" xfId="0" applyBorder="1" applyAlignment="1">
      <alignment horizontal="center"/>
    </xf>
    <xf numFmtId="0" fontId="8" fillId="0" borderId="0" xfId="0" applyFont="1"/>
    <xf numFmtId="0" fontId="9" fillId="12" borderId="5" xfId="0" applyFont="1" applyFill="1" applyBorder="1"/>
    <xf numFmtId="0" fontId="8" fillId="12" borderId="6" xfId="0" applyFont="1" applyFill="1" applyBorder="1"/>
    <xf numFmtId="0" fontId="8" fillId="12" borderId="7" xfId="0" applyFont="1" applyFill="1" applyBorder="1"/>
    <xf numFmtId="0" fontId="8" fillId="12" borderId="8" xfId="0" applyFont="1" applyFill="1" applyBorder="1"/>
    <xf numFmtId="0" fontId="8" fillId="12" borderId="9" xfId="0" applyFont="1" applyFill="1" applyBorder="1"/>
    <xf numFmtId="0" fontId="8" fillId="12" borderId="10" xfId="0" applyFont="1" applyFill="1" applyBorder="1"/>
    <xf numFmtId="0" fontId="10" fillId="13" borderId="11" xfId="0" applyFont="1" applyFill="1" applyBorder="1"/>
    <xf numFmtId="0" fontId="1" fillId="0" borderId="8" xfId="0" applyFont="1" applyBorder="1"/>
    <xf numFmtId="0" fontId="0" fillId="2" borderId="8" xfId="0" applyFill="1" applyBorder="1"/>
    <xf numFmtId="0" fontId="0" fillId="0" borderId="8" xfId="0" applyBorder="1"/>
    <xf numFmtId="2" fontId="0" fillId="0" borderId="8" xfId="0" applyNumberFormat="1" applyBorder="1"/>
    <xf numFmtId="0" fontId="0" fillId="0" borderId="12" xfId="0" applyBorder="1"/>
    <xf numFmtId="0" fontId="0" fillId="0" borderId="10" xfId="0" applyBorder="1"/>
    <xf numFmtId="0" fontId="0" fillId="13" borderId="13" xfId="0" applyFill="1" applyBorder="1"/>
    <xf numFmtId="0" fontId="8" fillId="12" borderId="0" xfId="0" applyFont="1" applyFill="1"/>
    <xf numFmtId="0" fontId="9" fillId="12" borderId="14" xfId="0" applyFont="1" applyFill="1" applyBorder="1"/>
    <xf numFmtId="0" fontId="8" fillId="12" borderId="14" xfId="0" applyFont="1" applyFill="1" applyBorder="1"/>
    <xf numFmtId="0" fontId="8" fillId="12" borderId="12" xfId="0" applyFont="1" applyFill="1" applyBorder="1"/>
    <xf numFmtId="2" fontId="8" fillId="12" borderId="12" xfId="0" applyNumberFormat="1" applyFont="1" applyFill="1" applyBorder="1"/>
    <xf numFmtId="0" fontId="9" fillId="12" borderId="7" xfId="0" applyFont="1" applyFill="1" applyBorder="1"/>
    <xf numFmtId="0" fontId="8" fillId="14" borderId="0" xfId="0" applyFont="1" applyFill="1"/>
    <xf numFmtId="2" fontId="8" fillId="14" borderId="0" xfId="0" applyNumberFormat="1" applyFont="1" applyFill="1"/>
    <xf numFmtId="0" fontId="8" fillId="14" borderId="5" xfId="0" applyFont="1" applyFill="1" applyBorder="1"/>
    <xf numFmtId="2" fontId="8" fillId="14" borderId="6" xfId="0" applyNumberFormat="1" applyFont="1" applyFill="1" applyBorder="1"/>
    <xf numFmtId="0" fontId="8" fillId="14" borderId="7" xfId="0" applyFont="1" applyFill="1" applyBorder="1"/>
    <xf numFmtId="0" fontId="8" fillId="14" borderId="8" xfId="0" applyFont="1" applyFill="1" applyBorder="1"/>
    <xf numFmtId="0" fontId="8" fillId="14" borderId="9" xfId="0" applyFont="1" applyFill="1" applyBorder="1"/>
    <xf numFmtId="2" fontId="8" fillId="14" borderId="10" xfId="0" applyNumberFormat="1" applyFont="1" applyFill="1" applyBorder="1"/>
    <xf numFmtId="0" fontId="8" fillId="13" borderId="0" xfId="0" applyFont="1" applyFill="1"/>
    <xf numFmtId="2" fontId="8" fillId="12" borderId="15" xfId="0" applyNumberFormat="1" applyFont="1" applyFill="1" applyBorder="1"/>
    <xf numFmtId="0" fontId="8" fillId="12" borderId="16" xfId="0" applyFont="1" applyFill="1" applyBorder="1"/>
    <xf numFmtId="2" fontId="8" fillId="12" borderId="16" xfId="0" applyNumberFormat="1" applyFont="1" applyFill="1" applyBorder="1"/>
    <xf numFmtId="0" fontId="8" fillId="12" borderId="17" xfId="0" applyFont="1" applyFill="1" applyBorder="1"/>
    <xf numFmtId="0" fontId="8" fillId="13" borderId="5" xfId="0" applyFont="1" applyFill="1" applyBorder="1"/>
    <xf numFmtId="0" fontId="8" fillId="13" borderId="7" xfId="0" applyFont="1" applyFill="1" applyBorder="1"/>
    <xf numFmtId="0" fontId="9" fillId="13" borderId="0" xfId="0" applyFont="1" applyFill="1"/>
    <xf numFmtId="0" fontId="9" fillId="0" borderId="0" xfId="0" applyFont="1"/>
    <xf numFmtId="2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15" borderId="0" xfId="0" applyFont="1" applyFill="1"/>
    <xf numFmtId="0" fontId="11" fillId="15" borderId="0" xfId="0" applyFont="1" applyFill="1" applyAlignment="1">
      <alignment horizontal="center"/>
    </xf>
    <xf numFmtId="0" fontId="11" fillId="15" borderId="4" xfId="0" applyFont="1" applyFill="1" applyBorder="1"/>
    <xf numFmtId="0" fontId="11" fillId="0" borderId="18" xfId="0" applyFont="1" applyBorder="1"/>
    <xf numFmtId="0" fontId="12" fillId="9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8" borderId="0" xfId="0" applyFont="1" applyFill="1"/>
    <xf numFmtId="0" fontId="11" fillId="8" borderId="3" xfId="0" applyFont="1" applyFill="1" applyBorder="1"/>
    <xf numFmtId="0" fontId="11" fillId="11" borderId="0" xfId="0" applyFont="1" applyFill="1" applyAlignment="1">
      <alignment horizontal="center"/>
    </xf>
    <xf numFmtId="0" fontId="12" fillId="0" borderId="0" xfId="0" applyFont="1"/>
    <xf numFmtId="0" fontId="12" fillId="9" borderId="0" xfId="0" applyFont="1" applyFill="1"/>
    <xf numFmtId="0" fontId="11" fillId="9" borderId="0" xfId="0" applyFont="1" applyFill="1"/>
    <xf numFmtId="0" fontId="11" fillId="8" borderId="0" xfId="0" applyFont="1" applyFill="1" applyAlignment="1">
      <alignment horizontal="center"/>
    </xf>
    <xf numFmtId="0" fontId="11" fillId="8" borderId="0" xfId="0" applyFont="1" applyFill="1" applyAlignment="1">
      <alignment horizontal="left"/>
    </xf>
    <xf numFmtId="0" fontId="12" fillId="8" borderId="0" xfId="0" applyFont="1" applyFill="1"/>
    <xf numFmtId="0" fontId="2" fillId="8" borderId="0" xfId="0" applyFont="1" applyFill="1" applyAlignment="1">
      <alignment vertical="center" wrapText="1"/>
    </xf>
    <xf numFmtId="2" fontId="0" fillId="5" borderId="19" xfId="0" applyNumberFormat="1" applyFill="1" applyBorder="1"/>
    <xf numFmtId="0" fontId="0" fillId="5" borderId="19" xfId="0" applyFill="1" applyBorder="1"/>
    <xf numFmtId="2" fontId="0" fillId="5" borderId="19" xfId="0" applyNumberFormat="1" applyFill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16" borderId="19" xfId="0" applyFill="1" applyBorder="1"/>
    <xf numFmtId="0" fontId="0" fillId="16" borderId="19" xfId="0" applyFill="1" applyBorder="1" applyAlignment="1">
      <alignment horizontal="center"/>
    </xf>
    <xf numFmtId="2" fontId="0" fillId="16" borderId="19" xfId="0" applyNumberFormat="1" applyFill="1" applyBorder="1"/>
    <xf numFmtId="2" fontId="0" fillId="16" borderId="19" xfId="0" applyNumberForma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/>
    </xf>
    <xf numFmtId="0" fontId="0" fillId="17" borderId="19" xfId="0" applyFill="1" applyBorder="1"/>
    <xf numFmtId="0" fontId="0" fillId="17" borderId="19" xfId="0" applyFill="1" applyBorder="1" applyAlignment="1">
      <alignment horizontal="center"/>
    </xf>
    <xf numFmtId="2" fontId="0" fillId="17" borderId="19" xfId="0" applyNumberFormat="1" applyFill="1" applyBorder="1"/>
    <xf numFmtId="164" fontId="0" fillId="17" borderId="19" xfId="0" applyNumberFormat="1" applyFill="1" applyBorder="1"/>
    <xf numFmtId="2" fontId="0" fillId="17" borderId="19" xfId="0" applyNumberFormat="1" applyFill="1" applyBorder="1" applyAlignment="1">
      <alignment horizontal="center"/>
    </xf>
    <xf numFmtId="164" fontId="0" fillId="17" borderId="19" xfId="0" applyNumberFormat="1" applyFill="1" applyBorder="1" applyAlignment="1">
      <alignment horizontal="center"/>
    </xf>
    <xf numFmtId="0" fontId="0" fillId="18" borderId="19" xfId="0" applyFill="1" applyBorder="1"/>
    <xf numFmtId="0" fontId="0" fillId="18" borderId="19" xfId="0" applyFill="1" applyBorder="1" applyAlignment="1">
      <alignment horizontal="center"/>
    </xf>
    <xf numFmtId="2" fontId="0" fillId="18" borderId="19" xfId="0" applyNumberFormat="1" applyFill="1" applyBorder="1"/>
    <xf numFmtId="2" fontId="0" fillId="18" borderId="19" xfId="0" applyNumberFormat="1" applyFill="1" applyBorder="1" applyAlignment="1">
      <alignment horizontal="center"/>
    </xf>
    <xf numFmtId="164" fontId="0" fillId="18" borderId="19" xfId="0" applyNumberFormat="1" applyFill="1" applyBorder="1"/>
    <xf numFmtId="0" fontId="0" fillId="13" borderId="19" xfId="0" applyFill="1" applyBorder="1"/>
    <xf numFmtId="0" fontId="2" fillId="13" borderId="19" xfId="0" applyFont="1" applyFill="1" applyBorder="1" applyAlignment="1">
      <alignment wrapText="1"/>
    </xf>
    <xf numFmtId="2" fontId="0" fillId="13" borderId="19" xfId="0" applyNumberFormat="1" applyFill="1" applyBorder="1"/>
    <xf numFmtId="2" fontId="0" fillId="13" borderId="19" xfId="0" applyNumberFormat="1" applyFill="1" applyBorder="1" applyAlignment="1">
      <alignment horizontal="center"/>
    </xf>
    <xf numFmtId="0" fontId="2" fillId="13" borderId="19" xfId="0" applyFont="1" applyFill="1" applyBorder="1" applyAlignment="1">
      <alignment vertical="center" wrapText="1"/>
    </xf>
    <xf numFmtId="16" fontId="0" fillId="13" borderId="19" xfId="0" applyNumberFormat="1" applyFill="1" applyBorder="1"/>
    <xf numFmtId="16" fontId="0" fillId="7" borderId="19" xfId="0" applyNumberFormat="1" applyFill="1" applyBorder="1"/>
    <xf numFmtId="0" fontId="0" fillId="7" borderId="19" xfId="0" applyFill="1" applyBorder="1"/>
    <xf numFmtId="0" fontId="2" fillId="7" borderId="19" xfId="0" applyFont="1" applyFill="1" applyBorder="1" applyAlignment="1">
      <alignment wrapText="1"/>
    </xf>
    <xf numFmtId="2" fontId="0" fillId="7" borderId="19" xfId="0" applyNumberFormat="1" applyFill="1" applyBorder="1"/>
    <xf numFmtId="14" fontId="0" fillId="5" borderId="19" xfId="0" applyNumberFormat="1" applyFill="1" applyBorder="1"/>
    <xf numFmtId="0" fontId="0" fillId="5" borderId="19" xfId="0" applyFill="1" applyBorder="1" applyAlignment="1">
      <alignment horizontal="center"/>
    </xf>
    <xf numFmtId="4" fontId="0" fillId="5" borderId="19" xfId="0" applyNumberFormat="1" applyFill="1" applyBorder="1"/>
    <xf numFmtId="164" fontId="0" fillId="5" borderId="19" xfId="0" applyNumberFormat="1" applyFill="1" applyBorder="1"/>
    <xf numFmtId="14" fontId="0" fillId="16" borderId="19" xfId="0" applyNumberFormat="1" applyFill="1" applyBorder="1"/>
    <xf numFmtId="0" fontId="4" fillId="16" borderId="19" xfId="0" applyFont="1" applyFill="1" applyBorder="1" applyAlignment="1">
      <alignment horizontal="center"/>
    </xf>
    <xf numFmtId="4" fontId="0" fillId="16" borderId="19" xfId="0" applyNumberFormat="1" applyFill="1" applyBorder="1"/>
    <xf numFmtId="0" fontId="4" fillId="16" borderId="19" xfId="0" applyFont="1" applyFill="1" applyBorder="1"/>
    <xf numFmtId="2" fontId="2" fillId="16" borderId="19" xfId="0" applyNumberFormat="1" applyFont="1" applyFill="1" applyBorder="1" applyAlignment="1">
      <alignment vertical="center" wrapText="1"/>
    </xf>
    <xf numFmtId="14" fontId="0" fillId="17" borderId="19" xfId="0" applyNumberFormat="1" applyFill="1" applyBorder="1"/>
    <xf numFmtId="0" fontId="4" fillId="17" borderId="19" xfId="0" applyFont="1" applyFill="1" applyBorder="1" applyAlignment="1">
      <alignment horizontal="center"/>
    </xf>
    <xf numFmtId="4" fontId="0" fillId="17" borderId="19" xfId="0" applyNumberFormat="1" applyFill="1" applyBorder="1"/>
    <xf numFmtId="0" fontId="4" fillId="17" borderId="19" xfId="0" applyFont="1" applyFill="1" applyBorder="1"/>
    <xf numFmtId="14" fontId="5" fillId="18" borderId="19" xfId="0" applyNumberFormat="1" applyFont="1" applyFill="1" applyBorder="1"/>
    <xf numFmtId="0" fontId="6" fillId="19" borderId="19" xfId="0" applyFont="1" applyFill="1" applyBorder="1"/>
    <xf numFmtId="0" fontId="5" fillId="18" borderId="19" xfId="0" applyFont="1" applyFill="1" applyBorder="1"/>
    <xf numFmtId="0" fontId="11" fillId="13" borderId="19" xfId="0" applyFont="1" applyFill="1" applyBorder="1"/>
    <xf numFmtId="0" fontId="12" fillId="20" borderId="19" xfId="0" applyFont="1" applyFill="1" applyBorder="1" applyAlignment="1">
      <alignment horizontal="center"/>
    </xf>
    <xf numFmtId="0" fontId="11" fillId="13" borderId="19" xfId="0" applyFont="1" applyFill="1" applyBorder="1" applyAlignment="1">
      <alignment horizontal="center"/>
    </xf>
    <xf numFmtId="0" fontId="12" fillId="20" borderId="19" xfId="0" applyFont="1" applyFill="1" applyBorder="1"/>
    <xf numFmtId="0" fontId="8" fillId="2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/>
    <xf numFmtId="0" fontId="10" fillId="2" borderId="0" xfId="0" applyFont="1" applyFill="1" applyAlignment="1">
      <alignment horizontal="center"/>
    </xf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3" borderId="0" xfId="0" applyFill="1"/>
    <xf numFmtId="0" fontId="0" fillId="7" borderId="0" xfId="0" applyFill="1"/>
    <xf numFmtId="2" fontId="0" fillId="16" borderId="0" xfId="0" applyNumberFormat="1" applyFill="1"/>
    <xf numFmtId="0" fontId="5" fillId="18" borderId="0" xfId="0" applyFont="1" applyFill="1"/>
    <xf numFmtId="0" fontId="11" fillId="13" borderId="0" xfId="0" applyFont="1" applyFill="1"/>
    <xf numFmtId="0" fontId="1" fillId="0" borderId="19" xfId="0" applyFont="1" applyBorder="1"/>
    <xf numFmtId="2" fontId="0" fillId="7" borderId="19" xfId="0" applyNumberFormat="1" applyFill="1" applyBorder="1" applyAlignment="1">
      <alignment horizontal="center"/>
    </xf>
    <xf numFmtId="0" fontId="5" fillId="18" borderId="19" xfId="0" applyFont="1" applyFill="1" applyBorder="1" applyAlignment="1">
      <alignment horizontal="center"/>
    </xf>
    <xf numFmtId="2" fontId="5" fillId="18" borderId="19" xfId="0" applyNumberFormat="1" applyFont="1" applyFill="1" applyBorder="1" applyAlignment="1">
      <alignment horizontal="center"/>
    </xf>
    <xf numFmtId="15" fontId="11" fillId="13" borderId="15" xfId="0" applyNumberFormat="1" applyFont="1" applyFill="1" applyBorder="1"/>
    <xf numFmtId="0" fontId="11" fillId="13" borderId="15" xfId="0" applyFont="1" applyFill="1" applyBorder="1"/>
    <xf numFmtId="2" fontId="11" fillId="13" borderId="15" xfId="0" applyNumberFormat="1" applyFont="1" applyFill="1" applyBorder="1" applyAlignment="1">
      <alignment horizontal="center"/>
    </xf>
    <xf numFmtId="0" fontId="15" fillId="0" borderId="0" xfId="0" applyFont="1"/>
    <xf numFmtId="0" fontId="0" fillId="7" borderId="20" xfId="0" applyFill="1" applyBorder="1"/>
    <xf numFmtId="0" fontId="16" fillId="7" borderId="20" xfId="0" applyFont="1" applyFill="1" applyBorder="1"/>
    <xf numFmtId="0" fontId="15" fillId="7" borderId="20" xfId="0" applyFont="1" applyFill="1" applyBorder="1"/>
    <xf numFmtId="0" fontId="10" fillId="2" borderId="15" xfId="0" applyFont="1" applyFill="1" applyBorder="1"/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16" fontId="0" fillId="7" borderId="20" xfId="0" applyNumberFormat="1" applyFill="1" applyBorder="1"/>
    <xf numFmtId="0" fontId="15" fillId="2" borderId="20" xfId="0" applyFont="1" applyFill="1" applyBorder="1"/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1F89-0161-4389-ADE7-C183CBCF365F}">
  <dimension ref="A1:I13"/>
  <sheetViews>
    <sheetView workbookViewId="0">
      <selection activeCell="C20" sqref="C20"/>
    </sheetView>
  </sheetViews>
  <sheetFormatPr defaultRowHeight="14.5" x14ac:dyDescent="0.35"/>
  <cols>
    <col min="1" max="1" width="11.54296875" customWidth="1"/>
    <col min="2" max="2" width="9.1796875" style="1"/>
    <col min="3" max="3" width="26.453125" customWidth="1"/>
    <col min="4" max="4" width="10.81640625" customWidth="1"/>
    <col min="5" max="5" width="10.54296875" style="20" customWidth="1"/>
    <col min="6" max="6" width="10.54296875" style="20" bestFit="1" customWidth="1"/>
    <col min="7" max="7" width="10.54296875" customWidth="1"/>
    <col min="8" max="8" width="9.1796875" style="4"/>
    <col min="9" max="9" width="16.453125" customWidth="1"/>
    <col min="10" max="10" width="14.54296875" customWidth="1"/>
  </cols>
  <sheetData>
    <row r="1" spans="1:9" x14ac:dyDescent="0.35">
      <c r="A1" s="5" t="s">
        <v>0</v>
      </c>
      <c r="B1" s="6"/>
      <c r="C1" s="5"/>
      <c r="D1" s="5"/>
      <c r="E1" s="19"/>
      <c r="F1" s="19"/>
      <c r="G1" s="5"/>
      <c r="H1" s="3"/>
    </row>
    <row r="2" spans="1:9" x14ac:dyDescent="0.35">
      <c r="H2" s="3"/>
    </row>
    <row r="3" spans="1:9" x14ac:dyDescent="0.35">
      <c r="A3" s="5" t="s">
        <v>1</v>
      </c>
      <c r="B3" s="6" t="s">
        <v>2</v>
      </c>
      <c r="C3" s="8" t="s">
        <v>3</v>
      </c>
      <c r="D3" s="8" t="s">
        <v>4</v>
      </c>
      <c r="E3" s="21" t="s">
        <v>5</v>
      </c>
      <c r="F3" s="21" t="s">
        <v>6</v>
      </c>
      <c r="G3" s="8"/>
      <c r="H3" s="7" t="s">
        <v>7</v>
      </c>
      <c r="I3" s="8" t="s">
        <v>8</v>
      </c>
    </row>
    <row r="4" spans="1:9" x14ac:dyDescent="0.35">
      <c r="A4" s="9"/>
      <c r="B4" s="12"/>
      <c r="C4" s="9"/>
      <c r="D4" s="9"/>
      <c r="E4" s="22"/>
      <c r="F4" s="22"/>
      <c r="G4" s="9"/>
      <c r="H4" s="11"/>
      <c r="I4" s="9"/>
    </row>
    <row r="5" spans="1:9" x14ac:dyDescent="0.35">
      <c r="A5" t="s">
        <v>9</v>
      </c>
      <c r="B5" s="1">
        <v>44978</v>
      </c>
      <c r="C5" t="s">
        <v>10</v>
      </c>
      <c r="E5" s="20">
        <v>0.22</v>
      </c>
      <c r="F5" s="20">
        <v>0.57999999999999996</v>
      </c>
      <c r="H5" s="4">
        <v>0.8</v>
      </c>
      <c r="I5" t="s">
        <v>11</v>
      </c>
    </row>
    <row r="6" spans="1:9" x14ac:dyDescent="0.35">
      <c r="A6" t="s">
        <v>12</v>
      </c>
      <c r="C6" t="s">
        <v>10</v>
      </c>
      <c r="E6" s="20">
        <v>0.3</v>
      </c>
      <c r="F6" s="20">
        <v>0.63</v>
      </c>
      <c r="H6" s="4">
        <v>0.93</v>
      </c>
      <c r="I6" t="s">
        <v>11</v>
      </c>
    </row>
    <row r="7" spans="1:9" x14ac:dyDescent="0.35">
      <c r="A7" t="s">
        <v>13</v>
      </c>
      <c r="C7" t="s">
        <v>10</v>
      </c>
      <c r="E7" s="20">
        <v>0.17</v>
      </c>
      <c r="F7" s="20">
        <v>0.25</v>
      </c>
      <c r="H7" s="4">
        <v>0.42</v>
      </c>
      <c r="I7" t="s">
        <v>11</v>
      </c>
    </row>
    <row r="9" spans="1:9" x14ac:dyDescent="0.35">
      <c r="A9" t="s">
        <v>9</v>
      </c>
      <c r="B9" s="1">
        <v>44979</v>
      </c>
      <c r="C9" t="s">
        <v>14</v>
      </c>
      <c r="E9" s="20">
        <v>0.25</v>
      </c>
      <c r="F9" s="20">
        <v>0.39</v>
      </c>
      <c r="H9" s="4">
        <v>0.64</v>
      </c>
      <c r="I9" t="s">
        <v>11</v>
      </c>
    </row>
    <row r="10" spans="1:9" x14ac:dyDescent="0.35">
      <c r="A10" t="s">
        <v>15</v>
      </c>
      <c r="C10" t="s">
        <v>14</v>
      </c>
      <c r="E10" s="20">
        <v>0.18</v>
      </c>
      <c r="F10" s="20">
        <v>0.41</v>
      </c>
      <c r="H10" s="4">
        <v>0.59</v>
      </c>
      <c r="I10" t="s">
        <v>11</v>
      </c>
    </row>
    <row r="11" spans="1:9" x14ac:dyDescent="0.35">
      <c r="A11" t="s">
        <v>13</v>
      </c>
      <c r="C11" t="s">
        <v>14</v>
      </c>
      <c r="E11" s="20">
        <v>0.55000000000000004</v>
      </c>
      <c r="F11" s="20">
        <v>0.23</v>
      </c>
      <c r="H11" s="4">
        <v>0.78</v>
      </c>
      <c r="I11" t="s">
        <v>11</v>
      </c>
    </row>
    <row r="13" spans="1:9" x14ac:dyDescent="0.35">
      <c r="A13" t="s">
        <v>16</v>
      </c>
      <c r="B13" s="1">
        <v>44801</v>
      </c>
      <c r="C13" t="s">
        <v>17</v>
      </c>
      <c r="D13">
        <v>7.12</v>
      </c>
      <c r="I13" t="s">
        <v>18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4B1A-77E1-4D09-AA6A-4BD243380322}">
  <dimension ref="A1:N61"/>
  <sheetViews>
    <sheetView topLeftCell="B41" workbookViewId="0">
      <selection activeCell="M63" sqref="M63"/>
    </sheetView>
  </sheetViews>
  <sheetFormatPr defaultRowHeight="14.5" x14ac:dyDescent="0.35"/>
  <cols>
    <col min="1" max="1" width="28.54296875" customWidth="1"/>
    <col min="2" max="2" width="15" customWidth="1"/>
    <col min="3" max="3" width="24.453125" customWidth="1"/>
    <col min="4" max="4" width="14.54296875" style="20" bestFit="1" customWidth="1"/>
    <col min="5" max="5" width="10" style="20" customWidth="1"/>
    <col min="6" max="6" width="13.453125" style="20" customWidth="1"/>
    <col min="7" max="7" width="12.453125" bestFit="1" customWidth="1"/>
    <col min="8" max="8" width="10" customWidth="1"/>
    <col min="9" max="9" width="14.1796875" bestFit="1" customWidth="1"/>
    <col min="10" max="10" width="13.453125" style="2" customWidth="1"/>
    <col min="11" max="11" width="28.54296875" customWidth="1"/>
    <col min="12" max="12" width="22.54296875" customWidth="1"/>
    <col min="13" max="13" width="13.453125" customWidth="1"/>
    <col min="14" max="14" width="7.453125" customWidth="1"/>
  </cols>
  <sheetData>
    <row r="1" spans="1:14" x14ac:dyDescent="0.35">
      <c r="A1" s="5" t="s">
        <v>66</v>
      </c>
      <c r="B1" s="6"/>
      <c r="C1" s="5"/>
      <c r="D1" s="19"/>
      <c r="E1" s="19"/>
      <c r="F1" s="19"/>
      <c r="G1" s="5"/>
      <c r="H1" s="5"/>
      <c r="I1" s="5"/>
      <c r="J1" s="7"/>
      <c r="K1" s="5"/>
      <c r="L1" s="5"/>
    </row>
    <row r="2" spans="1:14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  <c r="L2" s="5"/>
    </row>
    <row r="3" spans="1:14" x14ac:dyDescent="0.35">
      <c r="A3" s="5" t="s">
        <v>1</v>
      </c>
      <c r="B3" s="6" t="s">
        <v>2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  <c r="L3" s="8" t="s">
        <v>79</v>
      </c>
      <c r="M3" s="5" t="s">
        <v>80</v>
      </c>
      <c r="N3" s="79" t="s">
        <v>81</v>
      </c>
    </row>
    <row r="4" spans="1:14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  <c r="L4" s="9"/>
      <c r="M4" s="9"/>
      <c r="N4" s="80"/>
    </row>
    <row r="5" spans="1:14" x14ac:dyDescent="0.35">
      <c r="A5" s="17"/>
      <c r="B5" s="58" t="s">
        <v>58</v>
      </c>
      <c r="C5" s="58" t="s">
        <v>59</v>
      </c>
      <c r="D5" s="54"/>
      <c r="F5" s="54"/>
      <c r="G5" s="54"/>
      <c r="H5" s="54"/>
      <c r="I5" s="54"/>
      <c r="J5" s="54"/>
      <c r="K5" s="54"/>
      <c r="L5" s="54"/>
      <c r="N5" s="81"/>
    </row>
    <row r="6" spans="1:14" x14ac:dyDescent="0.35">
      <c r="A6" s="55">
        <v>45811</v>
      </c>
      <c r="B6" s="59"/>
      <c r="C6" s="58" t="s">
        <v>59</v>
      </c>
      <c r="D6" s="54">
        <v>0.01</v>
      </c>
      <c r="F6" s="54">
        <v>0.38</v>
      </c>
      <c r="G6" s="54">
        <v>7.0000000000000007E-2</v>
      </c>
      <c r="H6" s="54"/>
      <c r="I6" s="54"/>
      <c r="J6" s="54">
        <v>0.46</v>
      </c>
      <c r="K6" s="54" t="s">
        <v>71</v>
      </c>
      <c r="L6" s="54">
        <f>SUM(D6:J6)</f>
        <v>0.92</v>
      </c>
      <c r="M6" s="20">
        <f>SUM(E6:I6)</f>
        <v>0.45</v>
      </c>
      <c r="N6" s="82">
        <f>M6/L6*100</f>
        <v>48.913043478260867</v>
      </c>
    </row>
    <row r="7" spans="1:14" x14ac:dyDescent="0.35">
      <c r="A7" s="55">
        <v>45818</v>
      </c>
      <c r="B7" s="54"/>
      <c r="C7" s="58" t="s">
        <v>59</v>
      </c>
      <c r="D7" s="54">
        <v>0.01</v>
      </c>
      <c r="F7" s="54"/>
      <c r="G7" s="54">
        <v>0.2</v>
      </c>
      <c r="H7" s="54"/>
      <c r="I7" s="54"/>
      <c r="J7" s="54">
        <v>0.21</v>
      </c>
      <c r="K7" s="54" t="s">
        <v>71</v>
      </c>
      <c r="L7" s="54">
        <f>SUM(D7:J7)</f>
        <v>0.42000000000000004</v>
      </c>
      <c r="M7" s="20">
        <f t="shared" ref="M7:M32" si="0">SUM(E7:I7)</f>
        <v>0.2</v>
      </c>
      <c r="N7" s="82">
        <f t="shared" ref="N7:N32" si="1">M7/L7*100</f>
        <v>47.619047619047613</v>
      </c>
    </row>
    <row r="8" spans="1:14" x14ac:dyDescent="0.35">
      <c r="A8" s="55">
        <v>45825</v>
      </c>
      <c r="B8" s="54"/>
      <c r="C8" s="58" t="s">
        <v>59</v>
      </c>
      <c r="D8" s="54">
        <v>0.05</v>
      </c>
      <c r="F8" s="54">
        <v>0.36</v>
      </c>
      <c r="G8" s="54">
        <v>0.1</v>
      </c>
      <c r="H8" s="54"/>
      <c r="I8" s="54">
        <v>0.02</v>
      </c>
      <c r="J8" s="54">
        <v>0.53</v>
      </c>
      <c r="K8" s="54" t="s">
        <v>71</v>
      </c>
      <c r="L8" s="54">
        <f t="shared" ref="L8:L32" si="2">SUM(D8:J8)</f>
        <v>1.06</v>
      </c>
      <c r="M8" s="20">
        <f t="shared" si="0"/>
        <v>0.48</v>
      </c>
      <c r="N8" s="82">
        <f t="shared" si="1"/>
        <v>45.283018867924525</v>
      </c>
    </row>
    <row r="9" spans="1:14" x14ac:dyDescent="0.35">
      <c r="A9" s="55">
        <v>45832</v>
      </c>
      <c r="B9" s="54"/>
      <c r="C9" s="58" t="s">
        <v>59</v>
      </c>
      <c r="D9" s="54">
        <v>0.01</v>
      </c>
      <c r="F9" s="54"/>
      <c r="G9" s="54">
        <v>0.5</v>
      </c>
      <c r="H9" s="54">
        <v>0.01</v>
      </c>
      <c r="I9" s="54"/>
      <c r="J9" s="54">
        <v>0.52</v>
      </c>
      <c r="K9" s="54" t="s">
        <v>71</v>
      </c>
      <c r="L9" s="54">
        <f t="shared" si="2"/>
        <v>1.04</v>
      </c>
      <c r="M9" s="20">
        <f t="shared" si="0"/>
        <v>0.51</v>
      </c>
      <c r="N9" s="82">
        <f t="shared" si="1"/>
        <v>49.038461538461533</v>
      </c>
    </row>
    <row r="10" spans="1:14" x14ac:dyDescent="0.35">
      <c r="A10" s="54"/>
      <c r="B10" s="60"/>
      <c r="C10" s="60"/>
      <c r="D10" s="54"/>
      <c r="E10" s="23"/>
      <c r="F10" s="54"/>
      <c r="G10" s="54"/>
      <c r="H10" s="54"/>
      <c r="I10" s="54"/>
      <c r="J10" s="54"/>
      <c r="K10" s="54"/>
      <c r="L10" s="54"/>
      <c r="M10" s="20"/>
      <c r="N10" s="82"/>
    </row>
    <row r="11" spans="1:14" x14ac:dyDescent="0.35">
      <c r="A11" s="56"/>
      <c r="B11" s="61"/>
      <c r="C11" s="61"/>
      <c r="D11" s="54"/>
      <c r="F11" s="54"/>
      <c r="G11" s="54"/>
      <c r="H11" s="54"/>
      <c r="I11" s="54"/>
      <c r="J11" s="54"/>
      <c r="K11" s="54"/>
      <c r="L11" s="54"/>
      <c r="M11" s="20"/>
      <c r="N11" s="82"/>
    </row>
    <row r="12" spans="1:14" x14ac:dyDescent="0.35">
      <c r="A12" s="54"/>
      <c r="B12" s="54"/>
      <c r="C12" s="54"/>
      <c r="D12" s="54"/>
      <c r="F12" s="54"/>
      <c r="G12" s="54"/>
      <c r="H12" s="54"/>
      <c r="I12" s="54"/>
      <c r="J12" s="67">
        <v>1.72</v>
      </c>
      <c r="K12" s="54"/>
      <c r="L12" s="54">
        <f t="shared" si="2"/>
        <v>1.72</v>
      </c>
      <c r="M12" s="20">
        <f t="shared" si="0"/>
        <v>0</v>
      </c>
      <c r="N12" s="82">
        <f t="shared" si="1"/>
        <v>0</v>
      </c>
    </row>
    <row r="13" spans="1:14" x14ac:dyDescent="0.35">
      <c r="A13" s="54"/>
      <c r="B13" s="54"/>
      <c r="C13" s="54"/>
      <c r="D13" s="54"/>
      <c r="F13" s="54"/>
      <c r="G13" s="54"/>
      <c r="H13" s="54"/>
      <c r="I13" s="54"/>
      <c r="J13" s="54"/>
      <c r="K13" s="54"/>
      <c r="L13" s="54"/>
      <c r="M13" s="20"/>
      <c r="N13" s="82"/>
    </row>
    <row r="14" spans="1:14" ht="15" customHeight="1" x14ac:dyDescent="0.35">
      <c r="A14" s="54"/>
      <c r="B14" s="54"/>
      <c r="C14" s="54"/>
      <c r="D14" s="54"/>
      <c r="F14" s="54"/>
      <c r="G14" s="54"/>
      <c r="H14" s="54"/>
      <c r="I14" s="54"/>
      <c r="J14" s="54"/>
      <c r="K14" s="54"/>
      <c r="L14" s="54"/>
      <c r="M14" s="20"/>
      <c r="N14" s="82"/>
    </row>
    <row r="15" spans="1:14" ht="15" customHeight="1" x14ac:dyDescent="0.35">
      <c r="A15" s="54"/>
      <c r="B15" s="54"/>
      <c r="C15" s="54"/>
      <c r="D15" s="54"/>
      <c r="F15" s="54"/>
      <c r="G15" s="54"/>
      <c r="H15" s="54"/>
      <c r="I15" s="54"/>
      <c r="J15" s="54"/>
      <c r="K15" s="54"/>
      <c r="L15" s="54"/>
      <c r="M15" s="20"/>
      <c r="N15" s="82"/>
    </row>
    <row r="16" spans="1:14" ht="15" customHeight="1" x14ac:dyDescent="0.35">
      <c r="A16" s="57"/>
      <c r="B16" s="62" t="s">
        <v>61</v>
      </c>
      <c r="C16" s="62" t="s">
        <v>62</v>
      </c>
      <c r="D16" s="54"/>
      <c r="F16" s="54"/>
      <c r="G16" s="54"/>
      <c r="H16" s="54"/>
      <c r="I16" s="54"/>
      <c r="J16" s="54"/>
      <c r="K16" s="54"/>
      <c r="L16" s="54"/>
      <c r="M16" s="20"/>
      <c r="N16" s="82"/>
    </row>
    <row r="17" spans="1:14" ht="15" customHeight="1" x14ac:dyDescent="0.35">
      <c r="A17" s="55">
        <v>45812</v>
      </c>
      <c r="B17" s="63"/>
      <c r="C17" s="62" t="s">
        <v>62</v>
      </c>
      <c r="D17" s="54"/>
      <c r="F17" s="54">
        <v>0.15</v>
      </c>
      <c r="G17" s="54"/>
      <c r="H17" s="54"/>
      <c r="I17" s="54">
        <v>0.1</v>
      </c>
      <c r="J17" s="54">
        <v>0.25</v>
      </c>
      <c r="K17" s="54" t="s">
        <v>71</v>
      </c>
      <c r="L17" s="54">
        <f t="shared" si="2"/>
        <v>0.5</v>
      </c>
      <c r="M17" s="20">
        <f t="shared" si="0"/>
        <v>0.25</v>
      </c>
      <c r="N17" s="82">
        <f t="shared" si="1"/>
        <v>50</v>
      </c>
    </row>
    <row r="18" spans="1:14" ht="15" customHeight="1" x14ac:dyDescent="0.35">
      <c r="A18" s="54"/>
      <c r="B18" s="63"/>
      <c r="C18" s="63"/>
      <c r="D18" s="54"/>
      <c r="F18" s="54"/>
      <c r="G18" s="54"/>
      <c r="H18" s="54"/>
      <c r="I18" s="54"/>
      <c r="J18" s="54">
        <v>0</v>
      </c>
      <c r="K18" s="54" t="s">
        <v>71</v>
      </c>
      <c r="L18" s="54"/>
      <c r="M18" s="20"/>
      <c r="N18" s="82"/>
    </row>
    <row r="19" spans="1:14" ht="15" customHeight="1" x14ac:dyDescent="0.35">
      <c r="A19" s="54"/>
      <c r="B19" s="56"/>
      <c r="C19" s="63"/>
      <c r="D19" s="54"/>
      <c r="F19" s="54"/>
      <c r="G19" s="54"/>
      <c r="H19" s="54"/>
      <c r="I19" s="54"/>
      <c r="J19" s="54"/>
      <c r="K19" s="54"/>
      <c r="L19" s="54"/>
      <c r="M19" s="20"/>
      <c r="N19" s="82"/>
    </row>
    <row r="20" spans="1:14" ht="15" customHeight="1" x14ac:dyDescent="0.35">
      <c r="A20" s="54"/>
      <c r="B20" s="56"/>
      <c r="C20" s="56"/>
      <c r="D20" s="54"/>
      <c r="F20" s="54"/>
      <c r="G20" s="54"/>
      <c r="H20" s="54"/>
      <c r="I20" s="54"/>
      <c r="J20" s="54">
        <v>0</v>
      </c>
      <c r="K20" s="54" t="s">
        <v>71</v>
      </c>
      <c r="L20" s="54"/>
      <c r="M20" s="20"/>
      <c r="N20" s="82"/>
    </row>
    <row r="21" spans="1:14" ht="15" customHeight="1" x14ac:dyDescent="0.35">
      <c r="A21" s="54"/>
      <c r="B21" s="54"/>
      <c r="C21" s="54"/>
      <c r="D21" s="54"/>
      <c r="F21" s="54"/>
      <c r="G21" s="54"/>
      <c r="H21" s="54"/>
      <c r="I21" s="54"/>
      <c r="J21" s="54">
        <v>0</v>
      </c>
      <c r="K21" s="54" t="s">
        <v>71</v>
      </c>
      <c r="L21" s="54"/>
      <c r="M21" s="20"/>
      <c r="N21" s="82"/>
    </row>
    <row r="22" spans="1:14" ht="15" customHeight="1" x14ac:dyDescent="0.35">
      <c r="A22" s="54"/>
      <c r="B22" s="54"/>
      <c r="C22" s="54"/>
      <c r="D22" s="54"/>
      <c r="F22" s="54"/>
      <c r="G22" s="54"/>
      <c r="H22" s="54"/>
      <c r="I22" s="54"/>
      <c r="J22" s="56">
        <v>0</v>
      </c>
      <c r="K22" s="54" t="s">
        <v>71</v>
      </c>
      <c r="L22" s="54"/>
      <c r="M22" s="20"/>
      <c r="N22" s="82"/>
    </row>
    <row r="23" spans="1:14" ht="15" customHeight="1" x14ac:dyDescent="0.35">
      <c r="A23" s="54"/>
      <c r="B23" s="54"/>
      <c r="C23" s="54"/>
      <c r="D23" s="54"/>
      <c r="F23" s="54"/>
      <c r="G23" s="54"/>
      <c r="H23" s="54"/>
      <c r="I23" s="54"/>
      <c r="J23" s="56"/>
      <c r="K23" s="54"/>
      <c r="L23" s="54"/>
      <c r="M23" s="20"/>
      <c r="N23" s="82"/>
    </row>
    <row r="24" spans="1:14" ht="15" customHeight="1" x14ac:dyDescent="0.35">
      <c r="A24" s="54"/>
      <c r="B24" s="62" t="s">
        <v>63</v>
      </c>
      <c r="C24" s="62" t="s">
        <v>29</v>
      </c>
      <c r="D24" s="54"/>
      <c r="E24" s="19"/>
      <c r="F24" s="54"/>
      <c r="G24" s="54"/>
      <c r="H24" s="54"/>
      <c r="I24" s="54"/>
      <c r="J24" s="54"/>
      <c r="K24" s="54"/>
      <c r="L24" s="54"/>
      <c r="M24" s="20"/>
      <c r="N24" s="82"/>
    </row>
    <row r="25" spans="1:14" ht="15" customHeight="1" x14ac:dyDescent="0.35">
      <c r="A25" s="55">
        <v>45824</v>
      </c>
      <c r="B25" s="54"/>
      <c r="C25" s="62" t="s">
        <v>29</v>
      </c>
      <c r="D25" s="54"/>
      <c r="F25" s="54">
        <v>0.34</v>
      </c>
      <c r="G25" s="54"/>
      <c r="H25" s="54"/>
      <c r="I25" s="54">
        <v>0.12</v>
      </c>
      <c r="J25" s="54">
        <v>0.46</v>
      </c>
      <c r="K25" s="54" t="s">
        <v>71</v>
      </c>
      <c r="L25" s="54">
        <f t="shared" si="2"/>
        <v>0.92</v>
      </c>
      <c r="M25" s="20">
        <f t="shared" si="0"/>
        <v>0.46</v>
      </c>
      <c r="N25" s="82">
        <f t="shared" si="1"/>
        <v>50</v>
      </c>
    </row>
    <row r="26" spans="1:14" x14ac:dyDescent="0.35">
      <c r="A26" s="55">
        <v>45831</v>
      </c>
      <c r="B26" s="54"/>
      <c r="C26" s="62" t="s">
        <v>29</v>
      </c>
      <c r="D26" s="54"/>
      <c r="F26" s="54">
        <v>0.31</v>
      </c>
      <c r="G26" s="54"/>
      <c r="H26" s="54"/>
      <c r="I26" s="54">
        <v>0.19</v>
      </c>
      <c r="J26" s="54">
        <v>0.5</v>
      </c>
      <c r="K26" s="54" t="s">
        <v>71</v>
      </c>
      <c r="L26" s="54">
        <f t="shared" si="2"/>
        <v>1</v>
      </c>
      <c r="M26" s="20">
        <f t="shared" si="0"/>
        <v>0.5</v>
      </c>
      <c r="N26" s="82">
        <f t="shared" si="1"/>
        <v>50</v>
      </c>
    </row>
    <row r="27" spans="1:14" x14ac:dyDescent="0.35">
      <c r="A27" s="54"/>
      <c r="B27" s="54"/>
      <c r="C27" s="54"/>
      <c r="D27" s="54"/>
      <c r="F27" s="54"/>
      <c r="G27" s="54"/>
      <c r="H27" s="54"/>
      <c r="I27" s="54"/>
      <c r="J27" s="67">
        <v>0.96</v>
      </c>
      <c r="K27" s="54"/>
      <c r="L27" s="54">
        <f t="shared" si="2"/>
        <v>0.96</v>
      </c>
      <c r="M27" s="20">
        <f t="shared" si="0"/>
        <v>0</v>
      </c>
      <c r="N27" s="82">
        <f t="shared" si="1"/>
        <v>0</v>
      </c>
    </row>
    <row r="28" spans="1:14" x14ac:dyDescent="0.35">
      <c r="A28" s="56"/>
      <c r="B28" s="62" t="s">
        <v>64</v>
      </c>
      <c r="C28" s="62" t="s">
        <v>65</v>
      </c>
      <c r="D28" s="54"/>
      <c r="F28" s="54"/>
      <c r="G28" s="54"/>
      <c r="H28" s="54"/>
      <c r="I28" s="54"/>
      <c r="J28" s="54"/>
      <c r="K28" s="54"/>
      <c r="L28" s="54"/>
      <c r="M28" s="20"/>
      <c r="N28" s="82"/>
    </row>
    <row r="29" spans="1:14" x14ac:dyDescent="0.35">
      <c r="A29" s="54"/>
      <c r="B29" s="54"/>
      <c r="C29" s="54"/>
      <c r="D29" s="66"/>
      <c r="E29" s="25"/>
      <c r="F29" s="66"/>
      <c r="G29" s="66"/>
      <c r="H29" s="66"/>
      <c r="I29" s="66"/>
      <c r="J29" s="54"/>
      <c r="K29" s="54"/>
      <c r="L29" s="54"/>
      <c r="M29" s="20"/>
      <c r="N29" s="82"/>
    </row>
    <row r="30" spans="1:14" x14ac:dyDescent="0.35">
      <c r="A30" s="55">
        <v>45825</v>
      </c>
      <c r="B30" s="54"/>
      <c r="C30" s="62" t="s">
        <v>65</v>
      </c>
      <c r="D30" s="54">
        <v>3.59</v>
      </c>
      <c r="E30" s="25"/>
      <c r="F30" s="54"/>
      <c r="G30" s="54"/>
      <c r="H30" s="54"/>
      <c r="I30" s="54"/>
      <c r="J30" s="54">
        <v>3.59</v>
      </c>
      <c r="K30" s="54" t="s">
        <v>72</v>
      </c>
      <c r="L30" s="54">
        <f t="shared" si="2"/>
        <v>7.18</v>
      </c>
      <c r="M30" s="20">
        <f t="shared" si="0"/>
        <v>0</v>
      </c>
      <c r="N30" s="82">
        <f t="shared" si="1"/>
        <v>0</v>
      </c>
    </row>
    <row r="31" spans="1:14" x14ac:dyDescent="0.35">
      <c r="A31" s="54"/>
      <c r="B31" s="54"/>
      <c r="C31" s="54"/>
      <c r="D31" s="54"/>
      <c r="E31" s="25"/>
      <c r="F31" s="54"/>
      <c r="G31" s="54"/>
      <c r="H31" s="54"/>
      <c r="I31" s="54"/>
      <c r="J31" s="54">
        <v>0</v>
      </c>
      <c r="K31" s="54" t="s">
        <v>72</v>
      </c>
      <c r="L31" s="54"/>
      <c r="M31" s="20"/>
      <c r="N31" s="82"/>
    </row>
    <row r="32" spans="1:14" x14ac:dyDescent="0.35">
      <c r="A32" s="54"/>
      <c r="B32" s="54"/>
      <c r="C32" s="54"/>
      <c r="D32" s="54"/>
      <c r="F32" s="54"/>
      <c r="G32" s="54"/>
      <c r="H32" s="54"/>
      <c r="I32" s="54"/>
      <c r="J32" s="67">
        <v>3.59</v>
      </c>
      <c r="K32" s="54"/>
      <c r="L32" s="54">
        <f t="shared" si="2"/>
        <v>3.59</v>
      </c>
      <c r="M32" s="20">
        <f t="shared" si="0"/>
        <v>0</v>
      </c>
      <c r="N32" s="82">
        <f t="shared" si="1"/>
        <v>0</v>
      </c>
    </row>
    <row r="33" spans="1:14" x14ac:dyDescent="0.35">
      <c r="B33" s="64">
        <v>6469.2</v>
      </c>
      <c r="C33" s="65" t="s">
        <v>74</v>
      </c>
      <c r="D33" s="54"/>
      <c r="F33" s="54"/>
      <c r="G33" s="54"/>
      <c r="H33" s="54"/>
      <c r="I33" s="54"/>
      <c r="J33" s="54"/>
      <c r="K33" s="54"/>
      <c r="L33" s="54"/>
      <c r="M33" s="20"/>
      <c r="N33" s="82"/>
    </row>
    <row r="34" spans="1:14" x14ac:dyDescent="0.35">
      <c r="C34" s="54"/>
      <c r="I34" s="68"/>
      <c r="J34" s="54"/>
      <c r="K34" s="54"/>
      <c r="L34" s="54"/>
      <c r="M34" s="20"/>
      <c r="N34" s="82"/>
    </row>
    <row r="35" spans="1:14" x14ac:dyDescent="0.35">
      <c r="I35" s="54"/>
      <c r="J35" s="54"/>
      <c r="K35" s="54"/>
      <c r="L35" s="54"/>
      <c r="M35" s="20"/>
      <c r="N35" s="82"/>
    </row>
    <row r="36" spans="1:14" x14ac:dyDescent="0.35">
      <c r="I36" s="54"/>
      <c r="J36" s="54">
        <v>0</v>
      </c>
      <c r="K36" s="54" t="s">
        <v>72</v>
      </c>
      <c r="L36" s="54"/>
      <c r="N36" s="81"/>
    </row>
    <row r="37" spans="1:14" x14ac:dyDescent="0.35">
      <c r="I37" s="54"/>
      <c r="J37" s="54">
        <v>0</v>
      </c>
      <c r="K37" s="54"/>
      <c r="L37" s="54"/>
      <c r="N37" s="81"/>
    </row>
    <row r="38" spans="1:14" x14ac:dyDescent="0.35">
      <c r="I38" s="54"/>
      <c r="J38" s="54">
        <v>0</v>
      </c>
      <c r="K38" s="54"/>
      <c r="L38" s="54"/>
      <c r="N38" s="81"/>
    </row>
    <row r="39" spans="1:14" x14ac:dyDescent="0.35">
      <c r="I39" s="54"/>
      <c r="J39" s="54">
        <v>0</v>
      </c>
      <c r="K39" s="54"/>
      <c r="L39" s="54"/>
      <c r="N39" s="81"/>
    </row>
    <row r="40" spans="1:14" x14ac:dyDescent="0.35">
      <c r="I40" s="54"/>
      <c r="J40" s="54"/>
      <c r="K40" s="54"/>
      <c r="L40" s="54"/>
      <c r="N40" s="81"/>
    </row>
    <row r="41" spans="1:14" x14ac:dyDescent="0.35">
      <c r="I41" s="54"/>
      <c r="J41" s="54">
        <v>0</v>
      </c>
      <c r="K41" s="54" t="s">
        <v>72</v>
      </c>
      <c r="L41" s="54"/>
      <c r="N41" s="81"/>
    </row>
    <row r="42" spans="1:14" x14ac:dyDescent="0.35">
      <c r="I42" s="54"/>
      <c r="J42" s="54">
        <v>0</v>
      </c>
      <c r="K42" s="54" t="s">
        <v>73</v>
      </c>
      <c r="L42" s="54"/>
      <c r="N42" s="81"/>
    </row>
    <row r="43" spans="1:14" x14ac:dyDescent="0.35">
      <c r="I43" s="54"/>
      <c r="J43" s="56"/>
      <c r="K43" s="54" t="s">
        <v>73</v>
      </c>
      <c r="L43" s="54"/>
      <c r="N43" s="81"/>
    </row>
    <row r="44" spans="1:14" x14ac:dyDescent="0.35">
      <c r="I44" s="54"/>
      <c r="J44" s="54"/>
      <c r="K44" s="54"/>
      <c r="L44" s="54"/>
      <c r="N44" s="81"/>
    </row>
    <row r="45" spans="1:14" x14ac:dyDescent="0.35">
      <c r="I45" s="54"/>
      <c r="J45" s="54">
        <v>0</v>
      </c>
      <c r="K45" s="54"/>
      <c r="L45" s="54"/>
      <c r="N45" s="81"/>
    </row>
    <row r="46" spans="1:14" x14ac:dyDescent="0.35">
      <c r="A46" s="45"/>
      <c r="B46" s="45"/>
      <c r="C46" s="45"/>
      <c r="D46" s="69"/>
      <c r="E46" s="69"/>
      <c r="F46" s="69"/>
      <c r="G46" s="45"/>
      <c r="H46" s="45"/>
      <c r="I46" s="45"/>
      <c r="J46" s="70"/>
      <c r="K46" s="78" t="s">
        <v>82</v>
      </c>
      <c r="L46" s="85">
        <f>SUM(L6:L42)</f>
        <v>19.309999999999999</v>
      </c>
      <c r="M46" s="83"/>
      <c r="N46" s="84"/>
    </row>
    <row r="47" spans="1:14" ht="16" x14ac:dyDescent="0.4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4" ht="16" x14ac:dyDescent="0.4">
      <c r="A48" s="72" t="s">
        <v>83</v>
      </c>
      <c r="B48" s="101">
        <f>SUM(E5:I38)</f>
        <v>2.85</v>
      </c>
      <c r="C48" s="71"/>
      <c r="D48" s="71"/>
      <c r="E48" s="71"/>
      <c r="F48" s="94" t="s">
        <v>84</v>
      </c>
      <c r="G48" s="95">
        <f>B48/L46*100</f>
        <v>14.759192128430868</v>
      </c>
      <c r="H48" s="71"/>
      <c r="I48" s="71"/>
      <c r="J48" s="71" t="s">
        <v>85</v>
      </c>
      <c r="K48" s="71"/>
      <c r="L48" s="71" t="s">
        <v>86</v>
      </c>
      <c r="M48" s="71" t="s">
        <v>87</v>
      </c>
    </row>
    <row r="49" spans="1:14" ht="17.5" customHeight="1" x14ac:dyDescent="0.4">
      <c r="A49" s="74"/>
      <c r="B49" s="102" t="s">
        <v>88</v>
      </c>
      <c r="C49" s="71"/>
      <c r="D49" s="71"/>
      <c r="E49" s="71"/>
      <c r="F49" s="96"/>
      <c r="G49" s="97"/>
      <c r="H49" s="71"/>
      <c r="I49" s="71"/>
      <c r="J49" s="183">
        <v>85</v>
      </c>
      <c r="K49" s="183" t="s">
        <v>89</v>
      </c>
      <c r="L49" s="183">
        <v>1.6E-2</v>
      </c>
      <c r="M49" s="183">
        <f>L49*J49</f>
        <v>1.36</v>
      </c>
      <c r="N49" s="9"/>
    </row>
    <row r="50" spans="1:14" ht="16" x14ac:dyDescent="0.4">
      <c r="A50" s="91" t="s">
        <v>90</v>
      </c>
      <c r="B50" s="103">
        <f>B48/L46*100</f>
        <v>14.759192128430868</v>
      </c>
      <c r="C50" s="71"/>
      <c r="D50" s="71"/>
      <c r="E50" s="71"/>
      <c r="F50" s="96" t="s">
        <v>91</v>
      </c>
      <c r="G50" s="97">
        <f>SUM(D6:I9)</f>
        <v>1.7200000000000002</v>
      </c>
      <c r="H50" s="71"/>
      <c r="I50" s="71"/>
      <c r="J50" s="183">
        <v>20</v>
      </c>
      <c r="K50" s="183" t="s">
        <v>92</v>
      </c>
      <c r="L50" s="183"/>
      <c r="M50" s="183"/>
      <c r="N50" s="9"/>
    </row>
    <row r="51" spans="1:14" ht="16" x14ac:dyDescent="0.4">
      <c r="A51" s="76" t="s">
        <v>93</v>
      </c>
      <c r="B51" s="104" t="s">
        <v>88</v>
      </c>
      <c r="D51" s="71"/>
      <c r="E51" s="71"/>
      <c r="F51" s="96" t="s">
        <v>94</v>
      </c>
      <c r="G51" s="97">
        <f>SUM(D6:D9)</f>
        <v>0.08</v>
      </c>
      <c r="H51" s="71"/>
      <c r="I51" s="71"/>
      <c r="J51" s="71">
        <v>2</v>
      </c>
      <c r="K51" s="71" t="s">
        <v>95</v>
      </c>
      <c r="L51" s="71"/>
      <c r="M51" s="71"/>
    </row>
    <row r="52" spans="1:14" ht="16" x14ac:dyDescent="0.4">
      <c r="A52" s="100" t="s">
        <v>96</v>
      </c>
      <c r="B52" s="105">
        <v>463.1</v>
      </c>
      <c r="C52" s="71"/>
      <c r="D52" s="71"/>
      <c r="E52" s="71"/>
      <c r="F52" s="98" t="s">
        <v>97</v>
      </c>
      <c r="G52" s="99">
        <f>SUM(E6:I9)</f>
        <v>1.6400000000000001</v>
      </c>
      <c r="H52" s="71"/>
      <c r="I52" s="71"/>
      <c r="J52" s="71">
        <v>1</v>
      </c>
      <c r="K52" s="71" t="s">
        <v>98</v>
      </c>
      <c r="L52" s="71"/>
      <c r="M52" s="71"/>
    </row>
    <row r="53" spans="1:14" ht="16" x14ac:dyDescent="0.4">
      <c r="A53" s="107" t="s">
        <v>99</v>
      </c>
      <c r="B53" s="106">
        <f>B52/1000</f>
        <v>0.46310000000000001</v>
      </c>
      <c r="C53" s="71"/>
      <c r="D53" s="71"/>
      <c r="E53" s="71"/>
      <c r="F53" s="92"/>
      <c r="G53" s="93"/>
      <c r="H53" s="71"/>
      <c r="I53" s="71"/>
      <c r="J53" s="71">
        <v>5</v>
      </c>
      <c r="K53" s="71" t="s">
        <v>100</v>
      </c>
      <c r="L53" s="71"/>
      <c r="M53" s="71"/>
    </row>
    <row r="54" spans="1:14" ht="16" x14ac:dyDescent="0.4">
      <c r="A54" s="100"/>
      <c r="B54" s="106"/>
      <c r="C54" s="71"/>
      <c r="D54" s="71"/>
      <c r="E54" s="71"/>
      <c r="F54" s="92"/>
      <c r="G54" s="93"/>
      <c r="H54" s="71"/>
      <c r="I54" s="71"/>
      <c r="J54" s="71"/>
      <c r="K54" s="71" t="s">
        <v>101</v>
      </c>
      <c r="L54" s="71"/>
      <c r="M54" s="71"/>
    </row>
    <row r="55" spans="1:14" ht="16" x14ac:dyDescent="0.4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 t="s">
        <v>102</v>
      </c>
      <c r="L55" s="71"/>
      <c r="M55" s="71"/>
    </row>
    <row r="56" spans="1:14" ht="16" x14ac:dyDescent="0.4">
      <c r="A56" s="72" t="s">
        <v>103</v>
      </c>
      <c r="B56" s="87"/>
      <c r="C56" s="88">
        <v>520.33420000000001</v>
      </c>
      <c r="D56" s="73" t="s">
        <v>104</v>
      </c>
      <c r="E56" s="71"/>
      <c r="F56" s="71"/>
      <c r="G56" s="71"/>
      <c r="H56" s="71"/>
      <c r="I56" s="71"/>
      <c r="J56" s="71">
        <v>1</v>
      </c>
      <c r="K56" s="71" t="s">
        <v>105</v>
      </c>
      <c r="L56" s="71"/>
      <c r="M56" s="71"/>
    </row>
    <row r="57" spans="1:14" ht="16" x14ac:dyDescent="0.4">
      <c r="A57" s="74" t="s">
        <v>106</v>
      </c>
      <c r="B57" s="86" t="s">
        <v>88</v>
      </c>
      <c r="C57" s="86">
        <f>SUM(D6:D37)</f>
        <v>3.67</v>
      </c>
      <c r="D57" s="75" t="s">
        <v>107</v>
      </c>
      <c r="E57" s="71"/>
      <c r="F57" s="71"/>
      <c r="G57" s="71"/>
      <c r="H57" s="71"/>
      <c r="I57" s="71"/>
      <c r="J57" s="71"/>
      <c r="K57" s="71" t="s">
        <v>108</v>
      </c>
      <c r="L57" s="71"/>
      <c r="M57" s="71"/>
    </row>
    <row r="58" spans="1:14" ht="16" x14ac:dyDescent="0.4">
      <c r="A58" s="76" t="s">
        <v>88</v>
      </c>
      <c r="B58" s="89" t="s">
        <v>88</v>
      </c>
      <c r="C58" s="90">
        <f>C56*C57/1000</f>
        <v>1.9096265139999999</v>
      </c>
      <c r="D58" s="77" t="s">
        <v>104</v>
      </c>
      <c r="E58" s="71"/>
      <c r="F58" s="71"/>
      <c r="G58" s="71"/>
      <c r="H58" s="71"/>
      <c r="I58" s="71"/>
      <c r="J58" s="71"/>
      <c r="K58" s="71" t="s">
        <v>109</v>
      </c>
      <c r="L58" s="71"/>
      <c r="M58" s="71"/>
    </row>
    <row r="59" spans="1:14" ht="16" x14ac:dyDescent="0.4">
      <c r="A59" s="108" t="s">
        <v>110</v>
      </c>
      <c r="B59" s="108" t="s">
        <v>111</v>
      </c>
      <c r="C59" s="71">
        <v>8.8838600000000003</v>
      </c>
      <c r="D59" s="71" t="s">
        <v>112</v>
      </c>
      <c r="E59" s="71"/>
      <c r="F59" s="71"/>
      <c r="G59" s="71"/>
      <c r="H59" s="71"/>
      <c r="I59" s="71"/>
      <c r="J59" s="71">
        <v>4</v>
      </c>
      <c r="K59" s="71" t="s">
        <v>113</v>
      </c>
      <c r="L59" s="71"/>
      <c r="M59" s="71"/>
    </row>
    <row r="60" spans="1:14" ht="16" x14ac:dyDescent="0.4">
      <c r="A60" s="71"/>
      <c r="B60" s="71"/>
      <c r="C60" s="109">
        <f>C59*B53</f>
        <v>4.1141155660000006</v>
      </c>
      <c r="D60" s="71" t="s">
        <v>114</v>
      </c>
      <c r="E60" s="71"/>
      <c r="F60" s="71"/>
      <c r="G60" s="71"/>
      <c r="H60" s="71"/>
      <c r="I60" s="71"/>
      <c r="J60" s="71">
        <v>1</v>
      </c>
      <c r="K60" s="71" t="s">
        <v>115</v>
      </c>
      <c r="L60" s="71"/>
      <c r="M60" s="71"/>
    </row>
    <row r="61" spans="1:14" ht="16" x14ac:dyDescent="0.4">
      <c r="A61" s="71"/>
      <c r="B61" s="71"/>
      <c r="C61" s="71">
        <f>C60/1000</f>
        <v>4.114115566000001E-3</v>
      </c>
      <c r="D61" s="71" t="s">
        <v>116</v>
      </c>
      <c r="E61" s="71"/>
      <c r="F61" s="71"/>
      <c r="G61" s="71"/>
      <c r="H61" s="71"/>
      <c r="I61" s="71"/>
      <c r="J61" s="71">
        <v>1</v>
      </c>
      <c r="K61" s="71" t="s">
        <v>117</v>
      </c>
      <c r="L61" s="71"/>
      <c r="M61" s="7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B9EB-8EBB-4108-8150-2876472FFCED}">
  <dimension ref="A1:T47"/>
  <sheetViews>
    <sheetView workbookViewId="0">
      <selection activeCell="O15" sqref="O15"/>
    </sheetView>
  </sheetViews>
  <sheetFormatPr defaultRowHeight="14.5" x14ac:dyDescent="0.35"/>
  <cols>
    <col min="1" max="1" width="11.81640625" customWidth="1"/>
    <col min="2" max="2" width="13.1796875" customWidth="1"/>
    <col min="3" max="3" width="21.81640625" customWidth="1"/>
    <col min="15" max="15" width="30.26953125" customWidth="1"/>
    <col min="19" max="19" width="25.26953125" customWidth="1"/>
  </cols>
  <sheetData>
    <row r="1" spans="1:20" x14ac:dyDescent="0.35">
      <c r="A1" s="110" t="s">
        <v>66</v>
      </c>
      <c r="B1" s="111"/>
      <c r="C1" s="110"/>
      <c r="D1" s="110"/>
      <c r="E1" s="110"/>
      <c r="F1" s="110"/>
      <c r="G1" s="110"/>
      <c r="H1" s="110"/>
      <c r="I1" s="110"/>
      <c r="J1" s="111"/>
      <c r="K1" s="110"/>
      <c r="L1" s="112"/>
    </row>
    <row r="2" spans="1:20" x14ac:dyDescent="0.35">
      <c r="A2" s="110"/>
      <c r="B2" s="111"/>
      <c r="C2" s="110"/>
      <c r="D2" s="110"/>
      <c r="E2" s="110"/>
      <c r="F2" s="110"/>
      <c r="G2" s="110"/>
      <c r="H2" s="110"/>
      <c r="I2" s="110"/>
      <c r="J2" s="111"/>
      <c r="K2" s="110"/>
      <c r="L2" s="112"/>
    </row>
    <row r="3" spans="1:20" x14ac:dyDescent="0.35">
      <c r="A3" s="110" t="s">
        <v>1</v>
      </c>
      <c r="B3" s="111" t="s">
        <v>68</v>
      </c>
      <c r="C3" s="113" t="s">
        <v>3</v>
      </c>
      <c r="D3" s="113" t="s">
        <v>4</v>
      </c>
      <c r="E3" s="113" t="s">
        <v>19</v>
      </c>
      <c r="F3" s="113" t="s">
        <v>20</v>
      </c>
      <c r="G3" s="113" t="s">
        <v>21</v>
      </c>
      <c r="H3" s="113" t="s">
        <v>22</v>
      </c>
      <c r="I3" s="113" t="s">
        <v>23</v>
      </c>
      <c r="J3" s="111" t="s">
        <v>69</v>
      </c>
      <c r="K3" s="113" t="s">
        <v>70</v>
      </c>
      <c r="L3" s="112"/>
      <c r="O3" s="184" t="s">
        <v>118</v>
      </c>
      <c r="S3" t="s">
        <v>119</v>
      </c>
    </row>
    <row r="4" spans="1:20" x14ac:dyDescent="0.35">
      <c r="A4" s="114"/>
      <c r="B4" s="115"/>
      <c r="C4" s="116"/>
      <c r="D4" s="114"/>
      <c r="E4" s="114"/>
      <c r="F4" s="114"/>
      <c r="G4" s="114"/>
      <c r="H4" s="114"/>
      <c r="I4" s="114"/>
      <c r="J4" s="115"/>
      <c r="K4" s="114"/>
      <c r="L4" s="112"/>
      <c r="S4" t="s">
        <v>120</v>
      </c>
    </row>
    <row r="5" spans="1:20" x14ac:dyDescent="0.35">
      <c r="A5" s="117"/>
      <c r="B5" s="118" t="s">
        <v>58</v>
      </c>
      <c r="C5" s="118" t="s">
        <v>59</v>
      </c>
      <c r="D5" s="112"/>
      <c r="E5" s="112"/>
      <c r="F5" s="112"/>
      <c r="G5" s="112"/>
      <c r="H5" s="112"/>
      <c r="I5" s="112"/>
      <c r="J5" s="119"/>
      <c r="K5" s="112"/>
      <c r="L5" s="112"/>
      <c r="O5" s="185"/>
      <c r="S5" t="s">
        <v>121</v>
      </c>
    </row>
    <row r="6" spans="1:20" x14ac:dyDescent="0.35">
      <c r="A6" s="112" t="s">
        <v>122</v>
      </c>
      <c r="B6" s="118" t="s">
        <v>58</v>
      </c>
      <c r="C6" s="118" t="s">
        <v>59</v>
      </c>
      <c r="D6" s="112">
        <v>0.06</v>
      </c>
      <c r="E6" s="112">
        <v>0</v>
      </c>
      <c r="F6" s="112">
        <v>0.4</v>
      </c>
      <c r="G6" s="112">
        <v>0.4</v>
      </c>
      <c r="H6" s="112">
        <v>0</v>
      </c>
      <c r="I6" s="112">
        <v>0</v>
      </c>
      <c r="J6" s="119">
        <v>0.86</v>
      </c>
      <c r="K6" s="112" t="s">
        <v>71</v>
      </c>
      <c r="L6" s="112"/>
      <c r="S6" t="s">
        <v>123</v>
      </c>
    </row>
    <row r="7" spans="1:20" x14ac:dyDescent="0.35">
      <c r="A7" s="112" t="s">
        <v>124</v>
      </c>
      <c r="B7" s="118" t="s">
        <v>58</v>
      </c>
      <c r="C7" s="118" t="s">
        <v>59</v>
      </c>
      <c r="D7" s="112">
        <v>0.01</v>
      </c>
      <c r="E7" s="112">
        <v>0</v>
      </c>
      <c r="F7" s="112">
        <v>0.37</v>
      </c>
      <c r="G7" s="112">
        <v>0.4</v>
      </c>
      <c r="H7" s="112">
        <v>0</v>
      </c>
      <c r="I7" s="112">
        <v>0</v>
      </c>
      <c r="J7" s="119">
        <v>0.78</v>
      </c>
      <c r="K7" s="112" t="s">
        <v>71</v>
      </c>
      <c r="L7" s="112"/>
      <c r="O7" s="184" t="s">
        <v>125</v>
      </c>
      <c r="S7" t="s">
        <v>126</v>
      </c>
      <c r="T7">
        <v>1</v>
      </c>
    </row>
    <row r="8" spans="1:20" x14ac:dyDescent="0.35">
      <c r="A8" s="112" t="s">
        <v>127</v>
      </c>
      <c r="B8" s="118" t="s">
        <v>58</v>
      </c>
      <c r="C8" s="118" t="s">
        <v>59</v>
      </c>
      <c r="D8" s="112">
        <v>0.01</v>
      </c>
      <c r="E8" s="112">
        <v>0</v>
      </c>
      <c r="F8" s="112">
        <v>0.33</v>
      </c>
      <c r="G8" s="112"/>
      <c r="H8" s="112">
        <v>0</v>
      </c>
      <c r="I8" s="112">
        <v>0</v>
      </c>
      <c r="J8" s="119">
        <v>0.34</v>
      </c>
      <c r="K8" s="112" t="s">
        <v>71</v>
      </c>
      <c r="L8" s="112"/>
      <c r="S8" t="s">
        <v>128</v>
      </c>
      <c r="T8">
        <v>2</v>
      </c>
    </row>
    <row r="9" spans="1:20" x14ac:dyDescent="0.35">
      <c r="A9" s="112" t="s">
        <v>129</v>
      </c>
      <c r="B9" s="118" t="s">
        <v>58</v>
      </c>
      <c r="C9" s="118" t="s">
        <v>59</v>
      </c>
      <c r="D9" s="112">
        <v>0.56000000000000005</v>
      </c>
      <c r="E9" s="112">
        <v>0</v>
      </c>
      <c r="F9" s="112"/>
      <c r="G9" s="112">
        <v>0.71</v>
      </c>
      <c r="H9" s="112">
        <v>0</v>
      </c>
      <c r="I9" s="112">
        <v>0</v>
      </c>
      <c r="J9" s="119">
        <v>1.27</v>
      </c>
      <c r="K9" s="112" t="s">
        <v>71</v>
      </c>
      <c r="L9" s="112"/>
      <c r="O9" s="185"/>
      <c r="S9" t="s">
        <v>130</v>
      </c>
      <c r="T9">
        <v>1</v>
      </c>
    </row>
    <row r="10" spans="1:20" x14ac:dyDescent="0.35">
      <c r="A10" s="112" t="s">
        <v>131</v>
      </c>
      <c r="B10" s="118" t="s">
        <v>58</v>
      </c>
      <c r="C10" s="118" t="s">
        <v>59</v>
      </c>
      <c r="D10" s="112">
        <v>0.57999999999999996</v>
      </c>
      <c r="E10" s="112">
        <v>0</v>
      </c>
      <c r="F10" s="112">
        <v>0.43</v>
      </c>
      <c r="G10" s="112">
        <v>0.19</v>
      </c>
      <c r="H10" s="112">
        <v>0</v>
      </c>
      <c r="I10" s="112">
        <v>0</v>
      </c>
      <c r="J10" s="119">
        <v>1.2</v>
      </c>
      <c r="K10" s="112" t="s">
        <v>71</v>
      </c>
      <c r="L10" s="112"/>
      <c r="S10" t="s">
        <v>132</v>
      </c>
      <c r="T10">
        <v>1</v>
      </c>
    </row>
    <row r="11" spans="1:20" x14ac:dyDescent="0.35">
      <c r="A11" s="112" t="s">
        <v>133</v>
      </c>
      <c r="B11" s="118" t="s">
        <v>58</v>
      </c>
      <c r="C11" s="118" t="s">
        <v>59</v>
      </c>
      <c r="D11" s="112">
        <v>0.05</v>
      </c>
      <c r="E11" s="112">
        <v>0</v>
      </c>
      <c r="F11" s="112"/>
      <c r="G11" s="112">
        <v>0.2</v>
      </c>
      <c r="H11" s="112">
        <v>0.01</v>
      </c>
      <c r="I11" s="112">
        <v>0.01</v>
      </c>
      <c r="J11" s="119">
        <v>0.27</v>
      </c>
      <c r="K11" s="112" t="s">
        <v>71</v>
      </c>
      <c r="L11" s="112"/>
      <c r="O11" s="184" t="s">
        <v>134</v>
      </c>
      <c r="S11" t="s">
        <v>135</v>
      </c>
    </row>
    <row r="12" spans="1:20" x14ac:dyDescent="0.35">
      <c r="A12" s="120"/>
      <c r="B12" s="121"/>
      <c r="C12" s="121"/>
      <c r="D12" s="112"/>
      <c r="E12" s="112"/>
      <c r="F12" s="112"/>
      <c r="G12" s="112"/>
      <c r="H12" s="112"/>
      <c r="I12" s="112"/>
      <c r="J12" s="119"/>
      <c r="K12" s="112"/>
      <c r="L12" s="112"/>
      <c r="S12" t="s">
        <v>136</v>
      </c>
    </row>
    <row r="13" spans="1:20" x14ac:dyDescent="0.35">
      <c r="A13" s="112"/>
      <c r="B13" s="112"/>
      <c r="C13" s="112"/>
      <c r="D13" s="112"/>
      <c r="E13" s="112"/>
      <c r="F13" s="112"/>
      <c r="G13" s="112"/>
      <c r="H13" s="112"/>
      <c r="I13" s="112"/>
      <c r="J13" s="122">
        <v>4.72</v>
      </c>
      <c r="K13" s="112"/>
      <c r="L13" s="112"/>
      <c r="O13" s="185"/>
      <c r="S13" t="s">
        <v>137</v>
      </c>
    </row>
    <row r="14" spans="1:20" x14ac:dyDescent="0.35">
      <c r="A14" s="112"/>
      <c r="B14" s="112"/>
      <c r="C14" s="112"/>
      <c r="D14" s="112"/>
      <c r="E14" s="112"/>
      <c r="F14" s="112"/>
      <c r="G14" s="112"/>
      <c r="H14" s="112"/>
      <c r="I14" s="112"/>
      <c r="J14" s="119"/>
      <c r="K14" s="112"/>
      <c r="L14" s="112"/>
      <c r="S14" t="s">
        <v>138</v>
      </c>
    </row>
    <row r="15" spans="1:20" x14ac:dyDescent="0.35">
      <c r="A15" s="112"/>
      <c r="B15" s="112"/>
      <c r="C15" s="112"/>
      <c r="D15" s="112"/>
      <c r="E15" s="112"/>
      <c r="F15" s="112"/>
      <c r="G15" s="112"/>
      <c r="H15" s="112"/>
      <c r="I15" s="112"/>
      <c r="J15" s="119"/>
      <c r="K15" s="112"/>
      <c r="L15" s="112"/>
      <c r="O15" s="184" t="s">
        <v>139</v>
      </c>
    </row>
    <row r="16" spans="1:20" x14ac:dyDescent="0.35">
      <c r="A16" s="112"/>
      <c r="B16" s="112"/>
      <c r="C16" s="112"/>
      <c r="D16" s="112"/>
      <c r="E16" s="112"/>
      <c r="F16" s="112"/>
      <c r="G16" s="112"/>
      <c r="H16" s="112"/>
      <c r="I16" s="112"/>
      <c r="J16" s="119"/>
      <c r="K16" s="112"/>
      <c r="L16" s="112"/>
    </row>
    <row r="17" spans="1:15" x14ac:dyDescent="0.35">
      <c r="A17" s="123"/>
      <c r="B17" s="124" t="s">
        <v>61</v>
      </c>
      <c r="C17" s="124" t="s">
        <v>62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9">
        <v>0</v>
      </c>
      <c r="K17" s="112"/>
      <c r="L17" s="112"/>
      <c r="O17" s="185"/>
    </row>
    <row r="18" spans="1:15" x14ac:dyDescent="0.35">
      <c r="A18" s="112" t="s">
        <v>140</v>
      </c>
      <c r="B18" s="124" t="s">
        <v>61</v>
      </c>
      <c r="C18" s="124" t="s">
        <v>62</v>
      </c>
      <c r="D18" s="112">
        <v>0</v>
      </c>
      <c r="E18" s="112">
        <v>0</v>
      </c>
      <c r="F18" s="112">
        <v>0.22</v>
      </c>
      <c r="G18" s="112">
        <v>0</v>
      </c>
      <c r="H18" s="112">
        <v>0</v>
      </c>
      <c r="I18" s="112">
        <v>0.22</v>
      </c>
      <c r="J18" s="119">
        <v>0.44</v>
      </c>
      <c r="K18" s="112" t="s">
        <v>71</v>
      </c>
      <c r="L18" s="112"/>
    </row>
    <row r="19" spans="1:15" x14ac:dyDescent="0.35">
      <c r="A19" s="112"/>
      <c r="B19" s="125"/>
      <c r="C19" s="125"/>
      <c r="D19" s="112"/>
      <c r="E19" s="112"/>
      <c r="F19" s="112"/>
      <c r="G19" s="112"/>
      <c r="H19" s="112"/>
      <c r="I19" s="112"/>
      <c r="J19" s="119">
        <v>0</v>
      </c>
      <c r="K19" s="112" t="s">
        <v>71</v>
      </c>
      <c r="L19" s="112"/>
      <c r="O19" s="184" t="s">
        <v>141</v>
      </c>
    </row>
    <row r="20" spans="1:15" x14ac:dyDescent="0.35">
      <c r="A20" s="112"/>
      <c r="B20" s="120"/>
      <c r="C20" s="125"/>
      <c r="D20" s="112"/>
      <c r="E20" s="112"/>
      <c r="F20" s="112"/>
      <c r="G20" s="112"/>
      <c r="H20" s="112"/>
      <c r="I20" s="112"/>
      <c r="J20" s="119"/>
      <c r="K20" s="112"/>
      <c r="L20" s="112"/>
    </row>
    <row r="21" spans="1:15" x14ac:dyDescent="0.35">
      <c r="A21" s="112"/>
      <c r="B21" s="120"/>
      <c r="C21" s="120"/>
      <c r="D21" s="112"/>
      <c r="E21" s="112"/>
      <c r="F21" s="112"/>
      <c r="G21" s="112"/>
      <c r="H21" s="112"/>
      <c r="I21" s="112"/>
      <c r="J21" s="119">
        <v>0</v>
      </c>
      <c r="K21" s="112" t="s">
        <v>71</v>
      </c>
      <c r="L21" s="112"/>
      <c r="O21" s="185"/>
    </row>
    <row r="22" spans="1:15" x14ac:dyDescent="0.35">
      <c r="A22" s="112"/>
      <c r="B22" s="112"/>
      <c r="C22" s="112"/>
      <c r="D22" s="112"/>
      <c r="E22" s="112"/>
      <c r="F22" s="112"/>
      <c r="G22" s="112"/>
      <c r="H22" s="112"/>
      <c r="I22" s="112"/>
      <c r="J22" s="119">
        <v>0</v>
      </c>
      <c r="K22" s="112" t="s">
        <v>71</v>
      </c>
      <c r="L22" s="112"/>
    </row>
    <row r="23" spans="1:15" x14ac:dyDescent="0.35">
      <c r="A23" s="112"/>
      <c r="B23" s="112"/>
      <c r="C23" s="112"/>
      <c r="D23" s="112"/>
      <c r="E23" s="112"/>
      <c r="F23" s="112"/>
      <c r="G23" s="112"/>
      <c r="H23" s="112"/>
      <c r="I23" s="112"/>
      <c r="J23" s="126">
        <v>0</v>
      </c>
      <c r="K23" s="112" t="s">
        <v>71</v>
      </c>
      <c r="L23" s="112"/>
      <c r="O23" s="184" t="s">
        <v>142</v>
      </c>
    </row>
    <row r="24" spans="1:15" x14ac:dyDescent="0.35">
      <c r="A24" s="112"/>
      <c r="B24" s="112"/>
      <c r="C24" s="112"/>
      <c r="D24" s="112"/>
      <c r="E24" s="112"/>
      <c r="F24" s="112"/>
      <c r="G24" s="112"/>
      <c r="H24" s="112"/>
      <c r="I24" s="112"/>
      <c r="J24" s="126"/>
      <c r="K24" s="112"/>
      <c r="L24" s="112"/>
      <c r="O24" s="185"/>
    </row>
    <row r="25" spans="1:15" x14ac:dyDescent="0.35">
      <c r="A25" s="112"/>
      <c r="B25" s="124" t="s">
        <v>63</v>
      </c>
      <c r="C25" s="124" t="s">
        <v>29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9">
        <v>0</v>
      </c>
      <c r="K25" s="112"/>
      <c r="L25" s="112"/>
      <c r="O25" s="185" t="s">
        <v>143</v>
      </c>
    </row>
    <row r="26" spans="1:15" x14ac:dyDescent="0.35">
      <c r="A26" s="112" t="s">
        <v>144</v>
      </c>
      <c r="B26" s="124" t="s">
        <v>63</v>
      </c>
      <c r="C26" s="124" t="s">
        <v>29</v>
      </c>
      <c r="D26" s="112">
        <v>0</v>
      </c>
      <c r="E26" s="112">
        <v>0</v>
      </c>
      <c r="F26" s="112">
        <v>0.14000000000000001</v>
      </c>
      <c r="G26" s="112">
        <v>0</v>
      </c>
      <c r="H26" s="112">
        <v>0</v>
      </c>
      <c r="I26" s="112">
        <v>0.06</v>
      </c>
      <c r="J26" s="119">
        <v>0.2</v>
      </c>
      <c r="K26" s="112" t="s">
        <v>71</v>
      </c>
      <c r="L26" s="112"/>
      <c r="O26" t="s">
        <v>145</v>
      </c>
    </row>
    <row r="27" spans="1:15" x14ac:dyDescent="0.35">
      <c r="A27" s="112"/>
      <c r="B27" s="112"/>
      <c r="C27" s="112"/>
      <c r="D27" s="112"/>
      <c r="E27" s="112"/>
      <c r="F27" s="112"/>
      <c r="G27" s="112"/>
      <c r="H27" s="112"/>
      <c r="I27" s="112"/>
      <c r="J27" s="119">
        <v>0</v>
      </c>
      <c r="K27" s="112" t="s">
        <v>71</v>
      </c>
      <c r="L27" s="112"/>
      <c r="O27" t="s">
        <v>146</v>
      </c>
    </row>
    <row r="28" spans="1:15" x14ac:dyDescent="0.35">
      <c r="A28" s="112"/>
      <c r="B28" s="112"/>
      <c r="C28" s="112"/>
      <c r="D28" s="112"/>
      <c r="E28" s="112"/>
      <c r="F28" s="112"/>
      <c r="G28" s="112"/>
      <c r="H28" s="112"/>
      <c r="I28" s="112"/>
      <c r="J28" s="122">
        <v>0.2</v>
      </c>
      <c r="K28" s="112"/>
      <c r="L28" s="112"/>
      <c r="O28" t="s">
        <v>147</v>
      </c>
    </row>
    <row r="29" spans="1:15" x14ac:dyDescent="0.35">
      <c r="A29" s="120"/>
      <c r="B29" s="124" t="s">
        <v>64</v>
      </c>
      <c r="C29" s="124" t="s">
        <v>65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9">
        <v>0</v>
      </c>
      <c r="K29" s="112"/>
      <c r="L29" s="112"/>
      <c r="O29" t="s">
        <v>148</v>
      </c>
    </row>
    <row r="30" spans="1:15" x14ac:dyDescent="0.35">
      <c r="A30" s="112" t="s">
        <v>149</v>
      </c>
      <c r="B30" s="124" t="s">
        <v>64</v>
      </c>
      <c r="C30" s="124" t="s">
        <v>65</v>
      </c>
      <c r="D30" s="112">
        <v>3.71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9">
        <v>3.71</v>
      </c>
      <c r="K30" s="112" t="s">
        <v>72</v>
      </c>
      <c r="L30" s="112"/>
      <c r="O30" t="s">
        <v>150</v>
      </c>
    </row>
    <row r="31" spans="1:15" x14ac:dyDescent="0.35">
      <c r="A31" s="112" t="s">
        <v>133</v>
      </c>
      <c r="B31" s="124" t="s">
        <v>64</v>
      </c>
      <c r="C31" s="124" t="s">
        <v>65</v>
      </c>
      <c r="D31" s="112">
        <v>2.61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9">
        <v>2.61</v>
      </c>
      <c r="K31" s="112"/>
      <c r="L31" s="112"/>
      <c r="O31" t="s">
        <v>151</v>
      </c>
    </row>
    <row r="32" spans="1:15" x14ac:dyDescent="0.35">
      <c r="A32" s="112"/>
      <c r="B32" s="112"/>
      <c r="C32" s="112"/>
      <c r="D32" s="112"/>
      <c r="E32" s="112"/>
      <c r="F32" s="112"/>
      <c r="G32" s="112"/>
      <c r="H32" s="112"/>
      <c r="I32" s="112"/>
      <c r="J32" s="119"/>
      <c r="K32" s="112"/>
      <c r="L32" s="112"/>
      <c r="O32" t="s">
        <v>145</v>
      </c>
    </row>
    <row r="33" spans="1:15" x14ac:dyDescent="0.35">
      <c r="A33" s="112"/>
      <c r="B33" s="112"/>
      <c r="C33" s="112"/>
      <c r="D33" s="112"/>
      <c r="E33" s="112"/>
      <c r="F33" s="112"/>
      <c r="G33" s="112"/>
      <c r="H33" s="112"/>
      <c r="I33" s="112"/>
      <c r="J33" s="122">
        <v>6.32</v>
      </c>
      <c r="K33" s="112"/>
      <c r="L33" s="112"/>
      <c r="O33" t="s">
        <v>152</v>
      </c>
    </row>
    <row r="34" spans="1:15" x14ac:dyDescent="0.35">
      <c r="A34" s="112"/>
      <c r="B34" s="127"/>
      <c r="C34" s="128"/>
      <c r="D34" s="112"/>
      <c r="E34" s="112"/>
      <c r="F34" s="112"/>
      <c r="G34" s="112"/>
      <c r="H34" s="112"/>
      <c r="I34" s="112"/>
      <c r="J34" s="119"/>
      <c r="K34" s="112"/>
      <c r="L34" s="112"/>
      <c r="O34" t="s">
        <v>153</v>
      </c>
    </row>
    <row r="35" spans="1:15" x14ac:dyDescent="0.35">
      <c r="A35" s="112"/>
      <c r="B35" s="112"/>
      <c r="C35" s="112"/>
      <c r="D35" s="129"/>
      <c r="E35" s="129"/>
      <c r="F35" s="129"/>
      <c r="G35" s="129"/>
      <c r="H35" s="129"/>
      <c r="I35" s="129"/>
      <c r="J35" s="119"/>
      <c r="K35" s="112"/>
      <c r="L35" s="112"/>
      <c r="O35" t="s">
        <v>154</v>
      </c>
    </row>
    <row r="36" spans="1:15" x14ac:dyDescent="0.35">
      <c r="A36" s="112"/>
      <c r="B36" s="112"/>
      <c r="C36" s="112"/>
      <c r="D36" s="112"/>
      <c r="E36" s="112"/>
      <c r="F36" s="112"/>
      <c r="G36" s="112"/>
      <c r="H36" s="112"/>
      <c r="I36" s="112"/>
      <c r="J36" s="119"/>
      <c r="K36" s="112"/>
      <c r="L36" s="112"/>
      <c r="O36" t="s">
        <v>155</v>
      </c>
    </row>
    <row r="37" spans="1:15" x14ac:dyDescent="0.35">
      <c r="A37" s="112"/>
      <c r="B37" s="112" t="s">
        <v>156</v>
      </c>
      <c r="C37" s="112" t="s">
        <v>157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9">
        <v>0</v>
      </c>
      <c r="K37" s="112" t="s">
        <v>72</v>
      </c>
      <c r="L37" s="112"/>
      <c r="O37" t="s">
        <v>158</v>
      </c>
    </row>
    <row r="38" spans="1:15" x14ac:dyDescent="0.35">
      <c r="A38" s="112" t="s">
        <v>159</v>
      </c>
      <c r="B38" s="112" t="s">
        <v>156</v>
      </c>
      <c r="C38" s="112" t="s">
        <v>157</v>
      </c>
      <c r="D38" s="112">
        <v>2.39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9">
        <v>2.39</v>
      </c>
      <c r="K38" s="112" t="s">
        <v>72</v>
      </c>
      <c r="L38" s="112"/>
      <c r="O38" t="s">
        <v>160</v>
      </c>
    </row>
    <row r="39" spans="1:15" x14ac:dyDescent="0.35">
      <c r="A39" s="112"/>
      <c r="B39" s="112"/>
      <c r="C39" s="112"/>
      <c r="D39" s="112"/>
      <c r="E39" s="112"/>
      <c r="F39" s="112"/>
      <c r="G39" s="112"/>
      <c r="H39" s="112"/>
      <c r="I39" s="112"/>
      <c r="J39" s="119"/>
      <c r="K39" s="112"/>
      <c r="L39" s="112"/>
      <c r="O39" t="s">
        <v>161</v>
      </c>
    </row>
    <row r="40" spans="1:15" x14ac:dyDescent="0.35">
      <c r="A40" s="112"/>
      <c r="B40" s="112"/>
      <c r="C40" s="112"/>
      <c r="D40" s="112"/>
      <c r="E40" s="112"/>
      <c r="F40" s="112"/>
      <c r="G40" s="112"/>
      <c r="H40" s="112"/>
      <c r="I40" s="112"/>
      <c r="J40" s="119"/>
      <c r="K40" s="112"/>
      <c r="L40" s="112"/>
      <c r="O40" t="s">
        <v>162</v>
      </c>
    </row>
    <row r="41" spans="1:15" x14ac:dyDescent="0.35">
      <c r="A41" s="112"/>
      <c r="B41" s="112"/>
      <c r="C41" s="112"/>
      <c r="D41" s="112"/>
      <c r="E41" s="112"/>
      <c r="F41" s="112"/>
      <c r="G41" s="112"/>
      <c r="H41" s="112"/>
      <c r="I41" s="112"/>
      <c r="J41" s="119"/>
      <c r="K41" s="112"/>
      <c r="L41" s="112"/>
      <c r="O41" t="s">
        <v>163</v>
      </c>
    </row>
    <row r="42" spans="1:15" x14ac:dyDescent="0.35">
      <c r="A42" s="112"/>
      <c r="B42" s="112"/>
      <c r="C42" s="112"/>
      <c r="D42" s="112"/>
      <c r="E42" s="112"/>
      <c r="F42" s="112"/>
      <c r="G42" s="112"/>
      <c r="H42" s="112"/>
      <c r="I42" s="112"/>
      <c r="J42" s="119"/>
      <c r="K42" s="112"/>
      <c r="L42" s="112"/>
      <c r="O42" t="s">
        <v>164</v>
      </c>
    </row>
    <row r="43" spans="1:15" x14ac:dyDescent="0.35">
      <c r="A43" s="112"/>
      <c r="B43" s="112"/>
      <c r="C43" s="112"/>
      <c r="D43" s="112"/>
      <c r="E43" s="112"/>
      <c r="F43" s="112"/>
      <c r="G43" s="112"/>
      <c r="H43" s="112"/>
      <c r="I43" s="112"/>
      <c r="J43" s="119"/>
      <c r="K43" s="112"/>
      <c r="L43" s="112"/>
      <c r="O43" t="s">
        <v>165</v>
      </c>
    </row>
    <row r="44" spans="1:15" x14ac:dyDescent="0.35">
      <c r="A44" s="112"/>
      <c r="B44" s="112"/>
      <c r="C44" s="112"/>
      <c r="D44" s="112"/>
      <c r="E44" s="112"/>
      <c r="F44" s="112"/>
      <c r="G44" s="112"/>
      <c r="H44" s="112"/>
      <c r="I44" s="112"/>
      <c r="J44" s="126"/>
      <c r="K44" s="112"/>
      <c r="L44" s="112"/>
      <c r="O44" t="s">
        <v>166</v>
      </c>
    </row>
    <row r="45" spans="1:15" x14ac:dyDescent="0.35">
      <c r="A45" s="112"/>
      <c r="B45" s="112"/>
      <c r="C45" s="112"/>
      <c r="D45" s="112"/>
      <c r="E45" s="112"/>
      <c r="F45" s="112"/>
      <c r="G45" s="112"/>
      <c r="H45" s="112"/>
      <c r="I45" s="112"/>
      <c r="J45" s="119"/>
      <c r="K45" s="112"/>
      <c r="L45" s="112"/>
      <c r="O45" t="s">
        <v>167</v>
      </c>
    </row>
    <row r="46" spans="1:15" x14ac:dyDescent="0.35">
      <c r="A46" s="112"/>
      <c r="B46" s="112"/>
      <c r="C46" s="112"/>
      <c r="D46" s="112"/>
      <c r="E46" s="112"/>
      <c r="F46" s="112"/>
      <c r="G46" s="112"/>
      <c r="H46" s="112"/>
      <c r="I46" s="112"/>
      <c r="J46" s="119">
        <v>2.39</v>
      </c>
      <c r="K46" s="112"/>
      <c r="L46" s="112"/>
      <c r="O46" t="s">
        <v>168</v>
      </c>
    </row>
    <row r="47" spans="1:15" x14ac:dyDescent="0.35">
      <c r="A47" s="112"/>
      <c r="B47" s="112"/>
      <c r="C47" s="112"/>
      <c r="D47" s="112"/>
      <c r="E47" s="112"/>
      <c r="F47" s="112"/>
      <c r="G47" s="112"/>
      <c r="H47" s="112" t="s">
        <v>78</v>
      </c>
      <c r="I47" s="112"/>
      <c r="J47" s="119"/>
      <c r="K47" s="112"/>
      <c r="L47" s="1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43A3-9A56-4F7F-BD67-DF4CCBE3CA92}">
  <dimension ref="A1:T157"/>
  <sheetViews>
    <sheetView tabSelected="1" topLeftCell="B105" workbookViewId="0">
      <selection activeCell="C152" sqref="C152"/>
    </sheetView>
  </sheetViews>
  <sheetFormatPr defaultRowHeight="15" customHeight="1" x14ac:dyDescent="0.35"/>
  <cols>
    <col min="1" max="1" width="36.36328125" customWidth="1"/>
    <col min="2" max="2" width="22" customWidth="1"/>
    <col min="3" max="3" width="21.54296875" customWidth="1"/>
    <col min="6" max="6" width="11.1796875" customWidth="1"/>
    <col min="7" max="7" width="11" customWidth="1"/>
    <col min="9" max="9" width="15.453125" customWidth="1"/>
    <col min="10" max="10" width="18.81640625" customWidth="1"/>
    <col min="11" max="11" width="14" customWidth="1"/>
    <col min="12" max="13" width="9.1796875" customWidth="1"/>
    <col min="14" max="14" width="10.7265625" customWidth="1"/>
    <col min="15" max="15" width="10.54296875" customWidth="1"/>
    <col min="16" max="16" width="13.81640625" customWidth="1"/>
    <col min="17" max="17" width="12.81640625" customWidth="1"/>
    <col min="18" max="18" width="10.81640625" customWidth="1"/>
    <col min="19" max="19" width="45.453125" customWidth="1"/>
    <col min="20" max="20" width="22.1796875" customWidth="1"/>
  </cols>
  <sheetData>
    <row r="1" spans="1:20" ht="14.5" x14ac:dyDescent="0.35">
      <c r="A1" s="139" t="s">
        <v>1</v>
      </c>
      <c r="B1" s="140" t="s">
        <v>68</v>
      </c>
      <c r="C1" s="141" t="s">
        <v>3</v>
      </c>
      <c r="D1" s="141" t="s">
        <v>4</v>
      </c>
      <c r="E1" s="141" t="s">
        <v>19</v>
      </c>
      <c r="F1" s="141" t="s">
        <v>20</v>
      </c>
      <c r="G1" s="141" t="s">
        <v>21</v>
      </c>
      <c r="H1" s="141" t="s">
        <v>22</v>
      </c>
      <c r="I1" s="141" t="s">
        <v>23</v>
      </c>
      <c r="J1" s="141" t="s">
        <v>169</v>
      </c>
      <c r="K1" s="141" t="s">
        <v>170</v>
      </c>
      <c r="L1" s="141" t="s">
        <v>171</v>
      </c>
      <c r="M1" s="141" t="s">
        <v>172</v>
      </c>
      <c r="N1" s="141" t="s">
        <v>173</v>
      </c>
      <c r="O1" s="141" t="s">
        <v>174</v>
      </c>
      <c r="P1" s="141" t="s">
        <v>175</v>
      </c>
      <c r="Q1" s="140" t="s">
        <v>69</v>
      </c>
      <c r="R1" s="141" t="s">
        <v>70</v>
      </c>
      <c r="S1" s="186"/>
      <c r="T1" s="112"/>
    </row>
    <row r="2" spans="1:20" ht="14.5" x14ac:dyDescent="0.35">
      <c r="A2" s="131" t="s">
        <v>9</v>
      </c>
      <c r="B2" s="134">
        <v>44978</v>
      </c>
      <c r="C2" s="131" t="s">
        <v>10</v>
      </c>
      <c r="D2" s="131">
        <v>0</v>
      </c>
      <c r="E2" s="130">
        <v>0.22</v>
      </c>
      <c r="F2" s="130">
        <v>0.57999999999999996</v>
      </c>
      <c r="G2" s="131">
        <v>0</v>
      </c>
      <c r="H2" s="132">
        <v>0</v>
      </c>
      <c r="I2" s="131">
        <v>0</v>
      </c>
      <c r="J2" s="131"/>
      <c r="K2" s="131"/>
      <c r="L2" s="131"/>
      <c r="M2" s="131"/>
      <c r="N2" s="131"/>
      <c r="O2" s="131"/>
      <c r="P2" s="131"/>
      <c r="Q2" s="132">
        <v>0.8</v>
      </c>
      <c r="R2" s="131" t="s">
        <v>11</v>
      </c>
      <c r="S2" s="32"/>
    </row>
    <row r="3" spans="1:20" ht="14.5" x14ac:dyDescent="0.35">
      <c r="A3" s="131" t="s">
        <v>12</v>
      </c>
      <c r="B3" s="134">
        <v>44978</v>
      </c>
      <c r="C3" s="131" t="s">
        <v>10</v>
      </c>
      <c r="D3" s="131">
        <v>0</v>
      </c>
      <c r="E3" s="130">
        <v>0.3</v>
      </c>
      <c r="F3" s="130">
        <v>0.63</v>
      </c>
      <c r="G3" s="131">
        <v>0</v>
      </c>
      <c r="H3" s="132">
        <v>0</v>
      </c>
      <c r="I3" s="131">
        <v>0</v>
      </c>
      <c r="J3" s="131"/>
      <c r="K3" s="131"/>
      <c r="L3" s="131"/>
      <c r="M3" s="131"/>
      <c r="N3" s="131"/>
      <c r="O3" s="131"/>
      <c r="P3" s="131"/>
      <c r="Q3" s="132">
        <v>0.93</v>
      </c>
      <c r="R3" s="131" t="s">
        <v>11</v>
      </c>
      <c r="S3" s="32"/>
    </row>
    <row r="4" spans="1:20" ht="14.5" x14ac:dyDescent="0.35">
      <c r="A4" s="131" t="s">
        <v>13</v>
      </c>
      <c r="B4" s="134">
        <v>44978</v>
      </c>
      <c r="C4" s="131" t="s">
        <v>10</v>
      </c>
      <c r="D4" s="131">
        <v>0</v>
      </c>
      <c r="E4" s="130">
        <v>0.17</v>
      </c>
      <c r="F4" s="130">
        <v>0.25</v>
      </c>
      <c r="G4" s="131">
        <v>0</v>
      </c>
      <c r="H4" s="132">
        <v>0</v>
      </c>
      <c r="I4" s="131">
        <v>0</v>
      </c>
      <c r="J4" s="131"/>
      <c r="K4" s="131"/>
      <c r="L4" s="131"/>
      <c r="M4" s="131"/>
      <c r="N4" s="131"/>
      <c r="O4" s="131"/>
      <c r="P4" s="131"/>
      <c r="Q4" s="132">
        <v>0.42</v>
      </c>
      <c r="R4" s="131" t="s">
        <v>11</v>
      </c>
      <c r="S4" s="32"/>
    </row>
    <row r="5" spans="1:20" ht="14.5" x14ac:dyDescent="0.35">
      <c r="A5" s="131" t="s">
        <v>9</v>
      </c>
      <c r="B5" s="134">
        <v>44979</v>
      </c>
      <c r="C5" s="131" t="s">
        <v>14</v>
      </c>
      <c r="D5" s="131">
        <v>0</v>
      </c>
      <c r="E5" s="130">
        <v>0.25</v>
      </c>
      <c r="F5" s="130">
        <v>0.39</v>
      </c>
      <c r="G5" s="131">
        <v>0</v>
      </c>
      <c r="H5" s="132">
        <v>0.64</v>
      </c>
      <c r="I5" s="131">
        <v>0</v>
      </c>
      <c r="J5" s="131"/>
      <c r="K5" s="131"/>
      <c r="L5" s="131"/>
      <c r="M5" s="131"/>
      <c r="N5" s="131"/>
      <c r="O5" s="131"/>
      <c r="P5" s="131"/>
      <c r="Q5" s="132">
        <v>0.64</v>
      </c>
      <c r="R5" s="131" t="s">
        <v>11</v>
      </c>
      <c r="S5" s="32"/>
    </row>
    <row r="6" spans="1:20" ht="14.5" x14ac:dyDescent="0.35">
      <c r="A6" s="131" t="s">
        <v>15</v>
      </c>
      <c r="B6" s="134">
        <v>44979</v>
      </c>
      <c r="C6" s="131" t="s">
        <v>14</v>
      </c>
      <c r="D6" s="131">
        <v>0</v>
      </c>
      <c r="E6" s="130">
        <v>0.18</v>
      </c>
      <c r="F6" s="130">
        <v>0.41</v>
      </c>
      <c r="G6" s="131">
        <v>0</v>
      </c>
      <c r="H6" s="132">
        <v>0.59</v>
      </c>
      <c r="I6" s="131">
        <v>0</v>
      </c>
      <c r="J6" s="131"/>
      <c r="K6" s="131"/>
      <c r="L6" s="131"/>
      <c r="M6" s="131"/>
      <c r="N6" s="131"/>
      <c r="O6" s="131"/>
      <c r="P6" s="131"/>
      <c r="Q6" s="132">
        <v>0.59</v>
      </c>
      <c r="R6" s="131" t="s">
        <v>11</v>
      </c>
      <c r="S6" s="32"/>
    </row>
    <row r="7" spans="1:20" ht="14.5" x14ac:dyDescent="0.35">
      <c r="A7" s="131" t="s">
        <v>13</v>
      </c>
      <c r="B7" s="134">
        <v>44979</v>
      </c>
      <c r="C7" s="131" t="s">
        <v>14</v>
      </c>
      <c r="D7" s="131">
        <v>0</v>
      </c>
      <c r="E7" s="130">
        <v>0.55000000000000004</v>
      </c>
      <c r="F7" s="130">
        <v>0.23</v>
      </c>
      <c r="G7" s="131">
        <v>0</v>
      </c>
      <c r="H7" s="132">
        <v>0.78</v>
      </c>
      <c r="I7" s="131">
        <v>0</v>
      </c>
      <c r="J7" s="131"/>
      <c r="K7" s="131"/>
      <c r="L7" s="131"/>
      <c r="M7" s="131"/>
      <c r="N7" s="131"/>
      <c r="O7" s="131"/>
      <c r="P7" s="131"/>
      <c r="Q7" s="132">
        <v>0.78</v>
      </c>
      <c r="R7" s="131" t="s">
        <v>11</v>
      </c>
      <c r="S7" s="32"/>
    </row>
    <row r="8" spans="1:20" ht="14.5" x14ac:dyDescent="0.35">
      <c r="A8" s="131" t="s">
        <v>16</v>
      </c>
      <c r="B8" s="134">
        <v>44801</v>
      </c>
      <c r="C8" s="131" t="s">
        <v>17</v>
      </c>
      <c r="D8" s="131">
        <v>7.12</v>
      </c>
      <c r="E8" s="130">
        <v>0</v>
      </c>
      <c r="F8" s="130">
        <v>0</v>
      </c>
      <c r="G8" s="131">
        <v>0</v>
      </c>
      <c r="H8" s="132">
        <v>0</v>
      </c>
      <c r="I8" s="131">
        <v>0</v>
      </c>
      <c r="J8" s="131"/>
      <c r="K8" s="131"/>
      <c r="L8" s="131"/>
      <c r="M8" s="131"/>
      <c r="N8" s="131"/>
      <c r="O8" s="131"/>
      <c r="P8" s="131"/>
      <c r="Q8" s="133">
        <v>7.12</v>
      </c>
      <c r="R8" s="131" t="s">
        <v>18</v>
      </c>
      <c r="S8" s="32"/>
      <c r="T8" s="112"/>
    </row>
    <row r="9" spans="1:20" ht="14.5" x14ac:dyDescent="0.35">
      <c r="A9" s="139" t="s">
        <v>1</v>
      </c>
      <c r="B9" s="140" t="s">
        <v>68</v>
      </c>
      <c r="C9" s="141" t="s">
        <v>3</v>
      </c>
      <c r="D9" s="141" t="s">
        <v>4</v>
      </c>
      <c r="E9" s="141" t="s">
        <v>19</v>
      </c>
      <c r="F9" s="141" t="s">
        <v>20</v>
      </c>
      <c r="G9" s="141" t="s">
        <v>21</v>
      </c>
      <c r="H9" s="141" t="s">
        <v>22</v>
      </c>
      <c r="I9" s="141" t="s">
        <v>23</v>
      </c>
      <c r="J9" s="141" t="s">
        <v>176</v>
      </c>
      <c r="K9" s="141" t="s">
        <v>170</v>
      </c>
      <c r="L9" s="141" t="s">
        <v>171</v>
      </c>
      <c r="M9" s="141" t="s">
        <v>172</v>
      </c>
      <c r="N9" s="141" t="s">
        <v>173</v>
      </c>
      <c r="O9" s="141" t="s">
        <v>174</v>
      </c>
      <c r="P9" s="141" t="s">
        <v>175</v>
      </c>
      <c r="Q9" s="140" t="s">
        <v>69</v>
      </c>
      <c r="R9" s="141" t="s">
        <v>70</v>
      </c>
      <c r="S9" s="186"/>
    </row>
    <row r="10" spans="1:20" ht="14.5" x14ac:dyDescent="0.35">
      <c r="A10" s="135" t="s">
        <v>24</v>
      </c>
      <c r="B10" s="136">
        <v>45208</v>
      </c>
      <c r="C10" s="135" t="s">
        <v>25</v>
      </c>
      <c r="D10" s="137">
        <v>0.2</v>
      </c>
      <c r="E10" s="137">
        <v>0.17</v>
      </c>
      <c r="F10" s="137">
        <v>0.4</v>
      </c>
      <c r="G10" s="137">
        <v>0.79</v>
      </c>
      <c r="H10" s="137">
        <v>0.18</v>
      </c>
      <c r="I10" s="137">
        <v>0.06</v>
      </c>
      <c r="J10" s="137"/>
      <c r="K10" s="137"/>
      <c r="L10" s="137"/>
      <c r="M10" s="137"/>
      <c r="N10" s="137"/>
      <c r="O10" s="137"/>
      <c r="P10" s="137"/>
      <c r="Q10" s="138">
        <v>1.8</v>
      </c>
      <c r="R10" s="135" t="s">
        <v>11</v>
      </c>
      <c r="S10" s="187"/>
    </row>
    <row r="11" spans="1:20" ht="14.5" x14ac:dyDescent="0.35">
      <c r="A11" s="135" t="s">
        <v>26</v>
      </c>
      <c r="B11" s="136">
        <v>45208</v>
      </c>
      <c r="C11" s="135" t="s">
        <v>25</v>
      </c>
      <c r="D11" s="137">
        <v>0.1</v>
      </c>
      <c r="E11" s="137">
        <v>0.15</v>
      </c>
      <c r="F11" s="137">
        <v>0.43</v>
      </c>
      <c r="G11" s="137">
        <v>0.32</v>
      </c>
      <c r="H11" s="137">
        <v>0.1</v>
      </c>
      <c r="I11" s="137">
        <v>0</v>
      </c>
      <c r="J11" s="137"/>
      <c r="K11" s="137"/>
      <c r="L11" s="137"/>
      <c r="M11" s="137"/>
      <c r="N11" s="137"/>
      <c r="O11" s="137"/>
      <c r="P11" s="137"/>
      <c r="Q11" s="138">
        <v>1.1000000000000001</v>
      </c>
      <c r="R11" s="135" t="s">
        <v>11</v>
      </c>
      <c r="S11" s="187"/>
    </row>
    <row r="12" spans="1:20" ht="14.5" x14ac:dyDescent="0.35">
      <c r="A12" s="135" t="s">
        <v>27</v>
      </c>
      <c r="B12" s="136">
        <v>45208</v>
      </c>
      <c r="C12" s="135" t="s">
        <v>25</v>
      </c>
      <c r="D12" s="137">
        <v>0.13</v>
      </c>
      <c r="E12" s="137">
        <v>0.04</v>
      </c>
      <c r="F12" s="137">
        <v>0.41</v>
      </c>
      <c r="G12" s="137">
        <v>0.3</v>
      </c>
      <c r="H12" s="137">
        <v>0.01</v>
      </c>
      <c r="I12" s="137">
        <v>0.02</v>
      </c>
      <c r="J12" s="137"/>
      <c r="K12" s="137"/>
      <c r="L12" s="137"/>
      <c r="M12" s="137"/>
      <c r="N12" s="137"/>
      <c r="O12" s="137"/>
      <c r="P12" s="137"/>
      <c r="Q12" s="138">
        <v>0.91</v>
      </c>
      <c r="R12" s="135" t="s">
        <v>11</v>
      </c>
      <c r="S12" s="187"/>
    </row>
    <row r="13" spans="1:20" ht="14.5" x14ac:dyDescent="0.35">
      <c r="A13" s="135" t="s">
        <v>28</v>
      </c>
      <c r="B13" s="136">
        <v>45207</v>
      </c>
      <c r="C13" s="135" t="s">
        <v>29</v>
      </c>
      <c r="D13" s="137">
        <v>0</v>
      </c>
      <c r="E13" s="137">
        <v>0</v>
      </c>
      <c r="F13" s="137">
        <v>0.2</v>
      </c>
      <c r="G13" s="137">
        <v>0</v>
      </c>
      <c r="H13" s="137">
        <v>0</v>
      </c>
      <c r="I13" s="137">
        <v>0</v>
      </c>
      <c r="J13" s="137"/>
      <c r="K13" s="137"/>
      <c r="L13" s="137"/>
      <c r="M13" s="137"/>
      <c r="N13" s="137"/>
      <c r="O13" s="137"/>
      <c r="P13" s="137"/>
      <c r="Q13" s="138">
        <v>0.2</v>
      </c>
      <c r="R13" s="135" t="s">
        <v>11</v>
      </c>
      <c r="S13" s="187"/>
    </row>
    <row r="14" spans="1:20" ht="14.5" x14ac:dyDescent="0.35">
      <c r="A14" s="135" t="s">
        <v>27</v>
      </c>
      <c r="B14" s="136">
        <v>45207</v>
      </c>
      <c r="C14" s="135" t="s">
        <v>29</v>
      </c>
      <c r="D14" s="137">
        <v>0.06</v>
      </c>
      <c r="E14" s="137">
        <v>0</v>
      </c>
      <c r="F14" s="137">
        <v>0.12</v>
      </c>
      <c r="G14" s="137">
        <v>0</v>
      </c>
      <c r="H14" s="137">
        <v>0</v>
      </c>
      <c r="I14" s="137">
        <v>0</v>
      </c>
      <c r="J14" s="137"/>
      <c r="K14" s="137"/>
      <c r="L14" s="137"/>
      <c r="M14" s="137"/>
      <c r="N14" s="137"/>
      <c r="O14" s="137"/>
      <c r="P14" s="137"/>
      <c r="Q14" s="138">
        <v>0.18</v>
      </c>
      <c r="R14" s="135" t="s">
        <v>11</v>
      </c>
      <c r="S14" s="187"/>
    </row>
    <row r="15" spans="1:20" ht="14.5" x14ac:dyDescent="0.35">
      <c r="A15" s="135" t="s">
        <v>30</v>
      </c>
      <c r="B15" s="136">
        <v>45700</v>
      </c>
      <c r="C15" s="135" t="s">
        <v>29</v>
      </c>
      <c r="D15" s="137">
        <v>0.25</v>
      </c>
      <c r="E15" s="137">
        <v>0.4</v>
      </c>
      <c r="F15" s="137">
        <v>0.67</v>
      </c>
      <c r="G15" s="137">
        <v>0.16</v>
      </c>
      <c r="H15" s="137">
        <v>0.2</v>
      </c>
      <c r="I15" s="137">
        <v>0</v>
      </c>
      <c r="J15" s="137"/>
      <c r="K15" s="137"/>
      <c r="L15" s="137"/>
      <c r="M15" s="137"/>
      <c r="N15" s="137"/>
      <c r="O15" s="137"/>
      <c r="P15" s="137"/>
      <c r="Q15" s="138">
        <v>1.68</v>
      </c>
      <c r="R15" s="135" t="s">
        <v>11</v>
      </c>
      <c r="S15" s="187"/>
    </row>
    <row r="16" spans="1:20" ht="14.5" x14ac:dyDescent="0.35">
      <c r="A16" s="135" t="s">
        <v>24</v>
      </c>
      <c r="B16" s="136">
        <v>45206</v>
      </c>
      <c r="C16" s="135" t="s">
        <v>31</v>
      </c>
      <c r="D16" s="137">
        <v>0</v>
      </c>
      <c r="E16" s="137">
        <v>0</v>
      </c>
      <c r="F16" s="137">
        <v>0.23</v>
      </c>
      <c r="G16" s="137">
        <v>0</v>
      </c>
      <c r="H16" s="137">
        <v>0</v>
      </c>
      <c r="I16" s="137">
        <v>0.1</v>
      </c>
      <c r="J16" s="137"/>
      <c r="K16" s="137"/>
      <c r="L16" s="137"/>
      <c r="M16" s="137"/>
      <c r="N16" s="137"/>
      <c r="O16" s="137"/>
      <c r="P16" s="137"/>
      <c r="Q16" s="138">
        <v>0.33</v>
      </c>
      <c r="R16" s="135" t="s">
        <v>11</v>
      </c>
      <c r="S16" s="187"/>
    </row>
    <row r="17" spans="1:19" ht="14.5" x14ac:dyDescent="0.35">
      <c r="A17" s="135" t="s">
        <v>28</v>
      </c>
      <c r="B17" s="136">
        <v>45206</v>
      </c>
      <c r="C17" s="135" t="s">
        <v>31</v>
      </c>
      <c r="D17" s="137">
        <v>0</v>
      </c>
      <c r="E17" s="137">
        <v>0</v>
      </c>
      <c r="F17" s="137">
        <v>0.33</v>
      </c>
      <c r="G17" s="137">
        <v>0</v>
      </c>
      <c r="H17" s="137">
        <v>0</v>
      </c>
      <c r="I17" s="137">
        <v>0</v>
      </c>
      <c r="J17" s="137"/>
      <c r="K17" s="137"/>
      <c r="L17" s="137"/>
      <c r="M17" s="137"/>
      <c r="N17" s="137"/>
      <c r="O17" s="137"/>
      <c r="P17" s="137"/>
      <c r="Q17" s="138">
        <v>0.33</v>
      </c>
      <c r="R17" s="135" t="s">
        <v>11</v>
      </c>
      <c r="S17" s="187"/>
    </row>
    <row r="18" spans="1:19" ht="14.5" x14ac:dyDescent="0.35">
      <c r="A18" s="135" t="s">
        <v>27</v>
      </c>
      <c r="B18" s="136">
        <v>45206</v>
      </c>
      <c r="C18" s="135" t="s">
        <v>31</v>
      </c>
      <c r="D18" s="137">
        <v>0</v>
      </c>
      <c r="E18" s="137">
        <v>0.12</v>
      </c>
      <c r="F18" s="137">
        <v>0</v>
      </c>
      <c r="G18" s="137">
        <v>0</v>
      </c>
      <c r="H18" s="137">
        <v>0</v>
      </c>
      <c r="I18" s="137">
        <v>0</v>
      </c>
      <c r="J18" s="137"/>
      <c r="K18" s="137"/>
      <c r="L18" s="137"/>
      <c r="M18" s="137"/>
      <c r="N18" s="137"/>
      <c r="O18" s="137"/>
      <c r="P18" s="137"/>
      <c r="Q18" s="138">
        <v>0.12</v>
      </c>
      <c r="R18" s="135" t="s">
        <v>11</v>
      </c>
      <c r="S18" s="187"/>
    </row>
    <row r="19" spans="1:19" ht="14.5" x14ac:dyDescent="0.35">
      <c r="A19" s="135" t="s">
        <v>32</v>
      </c>
      <c r="B19" s="136">
        <v>45699</v>
      </c>
      <c r="C19" s="135" t="s">
        <v>31</v>
      </c>
      <c r="D19" s="137">
        <v>0.53</v>
      </c>
      <c r="E19" s="137">
        <v>0.02</v>
      </c>
      <c r="F19" s="137">
        <v>1.57</v>
      </c>
      <c r="G19" s="137">
        <v>0.12</v>
      </c>
      <c r="H19" s="137">
        <v>0.02</v>
      </c>
      <c r="I19" s="137">
        <v>0</v>
      </c>
      <c r="J19" s="137"/>
      <c r="K19" s="137"/>
      <c r="L19" s="137"/>
      <c r="M19" s="137"/>
      <c r="N19" s="137"/>
      <c r="O19" s="137"/>
      <c r="P19" s="137"/>
      <c r="Q19" s="138">
        <v>2.2599999999999998</v>
      </c>
      <c r="R19" s="135" t="s">
        <v>11</v>
      </c>
      <c r="S19" s="187"/>
    </row>
    <row r="20" spans="1:19" ht="14.5" x14ac:dyDescent="0.35">
      <c r="A20" s="135" t="s">
        <v>33</v>
      </c>
      <c r="B20" s="136">
        <v>45204</v>
      </c>
      <c r="C20" s="135" t="s">
        <v>34</v>
      </c>
      <c r="D20" s="137">
        <v>8.31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/>
      <c r="K20" s="137"/>
      <c r="L20" s="137"/>
      <c r="M20" s="137"/>
      <c r="N20" s="137"/>
      <c r="O20" s="137"/>
      <c r="P20" s="137"/>
      <c r="Q20" s="138">
        <v>8.31</v>
      </c>
      <c r="R20" s="135" t="s">
        <v>35</v>
      </c>
      <c r="S20" s="187"/>
    </row>
    <row r="21" spans="1:19" ht="14.5" x14ac:dyDescent="0.35">
      <c r="A21" s="139" t="s">
        <v>1</v>
      </c>
      <c r="B21" s="140" t="s">
        <v>68</v>
      </c>
      <c r="C21" s="141" t="s">
        <v>3</v>
      </c>
      <c r="D21" s="141" t="s">
        <v>4</v>
      </c>
      <c r="E21" s="141" t="s">
        <v>19</v>
      </c>
      <c r="F21" s="141" t="s">
        <v>20</v>
      </c>
      <c r="G21" s="141" t="s">
        <v>21</v>
      </c>
      <c r="H21" s="141" t="s">
        <v>22</v>
      </c>
      <c r="I21" s="141" t="s">
        <v>23</v>
      </c>
      <c r="J21" s="141" t="s">
        <v>176</v>
      </c>
      <c r="K21" s="141" t="s">
        <v>170</v>
      </c>
      <c r="L21" s="141" t="s">
        <v>171</v>
      </c>
      <c r="M21" s="141" t="s">
        <v>172</v>
      </c>
      <c r="N21" s="141" t="s">
        <v>173</v>
      </c>
      <c r="O21" s="141" t="s">
        <v>174</v>
      </c>
      <c r="P21" s="141" t="s">
        <v>175</v>
      </c>
      <c r="Q21" s="140" t="s">
        <v>69</v>
      </c>
      <c r="R21" s="141" t="s">
        <v>70</v>
      </c>
      <c r="S21" s="186"/>
    </row>
    <row r="22" spans="1:19" ht="14.5" x14ac:dyDescent="0.35">
      <c r="A22" s="142" t="s">
        <v>36</v>
      </c>
      <c r="B22" s="143">
        <v>45700</v>
      </c>
      <c r="C22" s="142" t="s">
        <v>29</v>
      </c>
      <c r="D22" s="144">
        <v>0</v>
      </c>
      <c r="E22" s="144">
        <v>0.06</v>
      </c>
      <c r="F22" s="144">
        <v>0.2</v>
      </c>
      <c r="G22" s="144">
        <v>0</v>
      </c>
      <c r="H22" s="144">
        <v>0</v>
      </c>
      <c r="I22" s="144">
        <v>0</v>
      </c>
      <c r="J22" s="144"/>
      <c r="K22" s="144"/>
      <c r="L22" s="144"/>
      <c r="M22" s="144"/>
      <c r="N22" s="144"/>
      <c r="O22" s="144"/>
      <c r="P22" s="144"/>
      <c r="Q22" s="143">
        <v>0.26</v>
      </c>
      <c r="R22" s="142" t="s">
        <v>11</v>
      </c>
      <c r="S22" s="188"/>
    </row>
    <row r="23" spans="1:19" ht="14.5" x14ac:dyDescent="0.35">
      <c r="A23" s="142" t="s">
        <v>37</v>
      </c>
      <c r="B23" s="143">
        <v>45700</v>
      </c>
      <c r="C23" s="142" t="s">
        <v>29</v>
      </c>
      <c r="D23" s="144">
        <v>0</v>
      </c>
      <c r="E23" s="144">
        <v>0.08</v>
      </c>
      <c r="F23" s="144">
        <v>2</v>
      </c>
      <c r="G23" s="144">
        <v>0</v>
      </c>
      <c r="H23" s="144">
        <v>0</v>
      </c>
      <c r="I23" s="144">
        <v>0</v>
      </c>
      <c r="J23" s="144"/>
      <c r="K23" s="144"/>
      <c r="L23" s="144"/>
      <c r="M23" s="144"/>
      <c r="N23" s="144"/>
      <c r="O23" s="144"/>
      <c r="P23" s="144"/>
      <c r="Q23" s="143">
        <v>2.08</v>
      </c>
      <c r="R23" s="142" t="s">
        <v>11</v>
      </c>
      <c r="S23" s="188"/>
    </row>
    <row r="24" spans="1:19" ht="14.5" x14ac:dyDescent="0.35">
      <c r="A24" s="142" t="s">
        <v>38</v>
      </c>
      <c r="B24" s="143">
        <v>46443</v>
      </c>
      <c r="C24" s="142" t="s">
        <v>29</v>
      </c>
      <c r="D24" s="142">
        <v>0.03</v>
      </c>
      <c r="E24" s="144">
        <v>0</v>
      </c>
      <c r="F24" s="144">
        <v>1</v>
      </c>
      <c r="G24" s="144">
        <v>0</v>
      </c>
      <c r="H24" s="144">
        <v>0</v>
      </c>
      <c r="I24" s="144">
        <v>0.03</v>
      </c>
      <c r="J24" s="144"/>
      <c r="K24" s="144"/>
      <c r="L24" s="144"/>
      <c r="M24" s="144"/>
      <c r="N24" s="144"/>
      <c r="O24" s="144"/>
      <c r="P24" s="144"/>
      <c r="Q24" s="143">
        <f>SUM(D24:I24)</f>
        <v>1.06</v>
      </c>
      <c r="R24" s="142" t="s">
        <v>11</v>
      </c>
      <c r="S24" s="188"/>
    </row>
    <row r="25" spans="1:19" ht="14.5" x14ac:dyDescent="0.35">
      <c r="A25" s="142" t="s">
        <v>39</v>
      </c>
      <c r="B25" s="143">
        <v>45699</v>
      </c>
      <c r="C25" s="142" t="s">
        <v>31</v>
      </c>
      <c r="D25" s="142">
        <v>0.19</v>
      </c>
      <c r="E25" s="144">
        <v>0</v>
      </c>
      <c r="F25" s="144">
        <v>1.02</v>
      </c>
      <c r="G25" s="144">
        <v>0.54</v>
      </c>
      <c r="H25" s="144">
        <v>0.04</v>
      </c>
      <c r="I25" s="144">
        <v>0</v>
      </c>
      <c r="J25" s="144"/>
      <c r="K25" s="144"/>
      <c r="L25" s="144"/>
      <c r="M25" s="144"/>
      <c r="N25" s="144"/>
      <c r="O25" s="144"/>
      <c r="P25" s="144"/>
      <c r="Q25" s="143">
        <f>SUM(D25:I25)</f>
        <v>1.79</v>
      </c>
      <c r="R25" s="142" t="s">
        <v>11</v>
      </c>
      <c r="S25" s="188"/>
    </row>
    <row r="26" spans="1:19" ht="14.5" x14ac:dyDescent="0.35">
      <c r="A26" s="142" t="s">
        <v>40</v>
      </c>
      <c r="B26" s="143">
        <v>46442</v>
      </c>
      <c r="C26" s="142" t="s">
        <v>31</v>
      </c>
      <c r="D26" s="142">
        <v>0</v>
      </c>
      <c r="E26" s="144">
        <v>0.04</v>
      </c>
      <c r="F26" s="145">
        <v>1.7000000000000001E-2</v>
      </c>
      <c r="G26" s="144">
        <v>0.1</v>
      </c>
      <c r="H26" s="144">
        <v>0</v>
      </c>
      <c r="I26" s="144">
        <v>0</v>
      </c>
      <c r="J26" s="144"/>
      <c r="K26" s="144"/>
      <c r="L26" s="144"/>
      <c r="M26" s="144"/>
      <c r="N26" s="144"/>
      <c r="O26" s="144"/>
      <c r="P26" s="144"/>
      <c r="Q26" s="146">
        <f>SUM(E26:I26)</f>
        <v>0.157</v>
      </c>
      <c r="R26" s="142" t="s">
        <v>11</v>
      </c>
      <c r="S26" s="188"/>
    </row>
    <row r="27" spans="1:19" ht="14.5" x14ac:dyDescent="0.35">
      <c r="A27" s="142" t="s">
        <v>41</v>
      </c>
      <c r="B27" s="143">
        <v>45697</v>
      </c>
      <c r="C27" s="142" t="s">
        <v>17</v>
      </c>
      <c r="D27" s="142">
        <v>7.82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/>
      <c r="K27" s="144"/>
      <c r="L27" s="144"/>
      <c r="M27" s="144"/>
      <c r="N27" s="144"/>
      <c r="O27" s="144"/>
      <c r="P27" s="144"/>
      <c r="Q27" s="143">
        <v>7.82</v>
      </c>
      <c r="R27" s="142" t="s">
        <v>35</v>
      </c>
      <c r="S27" s="188"/>
    </row>
    <row r="28" spans="1:19" ht="14.5" x14ac:dyDescent="0.35">
      <c r="A28" s="142" t="s">
        <v>40</v>
      </c>
      <c r="B28" s="143">
        <v>46437</v>
      </c>
      <c r="C28" s="142" t="s">
        <v>17</v>
      </c>
      <c r="D28" s="142">
        <v>7.77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/>
      <c r="K28" s="144"/>
      <c r="L28" s="144"/>
      <c r="M28" s="144"/>
      <c r="N28" s="144"/>
      <c r="O28" s="144"/>
      <c r="P28" s="144"/>
      <c r="Q28" s="143">
        <v>7.77</v>
      </c>
      <c r="R28" s="142" t="s">
        <v>35</v>
      </c>
      <c r="S28" s="188"/>
    </row>
    <row r="29" spans="1:19" ht="14.5" x14ac:dyDescent="0.35">
      <c r="A29" s="142" t="s">
        <v>42</v>
      </c>
      <c r="B29" s="143">
        <v>45701</v>
      </c>
      <c r="C29" s="142" t="s">
        <v>43</v>
      </c>
      <c r="D29" s="142">
        <v>0.23</v>
      </c>
      <c r="E29" s="144">
        <v>0.75</v>
      </c>
      <c r="F29" s="144">
        <v>0.4</v>
      </c>
      <c r="G29" s="144">
        <v>0.26</v>
      </c>
      <c r="H29" s="144">
        <v>0</v>
      </c>
      <c r="I29" s="144">
        <v>0</v>
      </c>
      <c r="J29" s="144"/>
      <c r="K29" s="144"/>
      <c r="L29" s="144"/>
      <c r="M29" s="144"/>
      <c r="N29" s="144"/>
      <c r="O29" s="144"/>
      <c r="P29" s="144"/>
      <c r="Q29" s="143">
        <f>SUM(D29:I29)</f>
        <v>1.64</v>
      </c>
      <c r="R29" s="142" t="s">
        <v>11</v>
      </c>
      <c r="S29" s="188"/>
    </row>
    <row r="30" spans="1:19" ht="14.5" x14ac:dyDescent="0.35">
      <c r="A30" s="142" t="s">
        <v>44</v>
      </c>
      <c r="B30" s="143">
        <v>45701</v>
      </c>
      <c r="C30" s="142" t="s">
        <v>43</v>
      </c>
      <c r="D30" s="142">
        <v>0</v>
      </c>
      <c r="E30" s="144">
        <v>0</v>
      </c>
      <c r="F30" s="144">
        <v>0</v>
      </c>
      <c r="G30" s="144">
        <v>0.59</v>
      </c>
      <c r="H30" s="144">
        <v>0</v>
      </c>
      <c r="I30" s="144">
        <v>0</v>
      </c>
      <c r="J30" s="144"/>
      <c r="K30" s="144"/>
      <c r="L30" s="144"/>
      <c r="M30" s="144"/>
      <c r="N30" s="144"/>
      <c r="O30" s="144"/>
      <c r="P30" s="144"/>
      <c r="Q30" s="143">
        <v>0.59</v>
      </c>
      <c r="R30" s="142" t="s">
        <v>11</v>
      </c>
      <c r="S30" s="188"/>
    </row>
    <row r="31" spans="1:19" ht="14.5" x14ac:dyDescent="0.35">
      <c r="A31" s="142" t="s">
        <v>39</v>
      </c>
      <c r="B31" s="143">
        <v>45701</v>
      </c>
      <c r="C31" s="142" t="s">
        <v>43</v>
      </c>
      <c r="D31" s="142">
        <v>0</v>
      </c>
      <c r="E31" s="145">
        <v>1.0999999999999999E-2</v>
      </c>
      <c r="F31" s="144">
        <v>0</v>
      </c>
      <c r="G31" s="144">
        <v>3.5000000000000003E-2</v>
      </c>
      <c r="H31" s="144">
        <v>0</v>
      </c>
      <c r="I31" s="144">
        <v>0</v>
      </c>
      <c r="J31" s="144"/>
      <c r="K31" s="144"/>
      <c r="L31" s="144"/>
      <c r="M31" s="144"/>
      <c r="N31" s="144"/>
      <c r="O31" s="144"/>
      <c r="P31" s="144"/>
      <c r="Q31" s="147">
        <f>SUM(E31:I31)</f>
        <v>4.5999999999999999E-2</v>
      </c>
      <c r="R31" s="142" t="s">
        <v>11</v>
      </c>
      <c r="S31" s="188"/>
    </row>
    <row r="32" spans="1:19" ht="14.5" x14ac:dyDescent="0.35">
      <c r="A32" s="142" t="s">
        <v>45</v>
      </c>
      <c r="B32" s="143">
        <v>45701</v>
      </c>
      <c r="C32" s="142" t="s">
        <v>43</v>
      </c>
      <c r="D32" s="142">
        <v>0</v>
      </c>
      <c r="E32" s="145">
        <v>1.6E-2</v>
      </c>
      <c r="F32" s="144">
        <v>0</v>
      </c>
      <c r="G32" s="144">
        <v>8.1000000000000003E-2</v>
      </c>
      <c r="H32" s="144">
        <v>0</v>
      </c>
      <c r="I32" s="144">
        <v>0</v>
      </c>
      <c r="J32" s="144"/>
      <c r="K32" s="144"/>
      <c r="L32" s="144"/>
      <c r="M32" s="144"/>
      <c r="N32" s="144"/>
      <c r="O32" s="144"/>
      <c r="P32" s="144"/>
      <c r="Q32" s="147">
        <f>SUM(E32:I32)</f>
        <v>9.7000000000000003E-2</v>
      </c>
      <c r="R32" s="142" t="s">
        <v>11</v>
      </c>
      <c r="S32" s="188"/>
    </row>
    <row r="33" spans="1:19" ht="14.5" x14ac:dyDescent="0.35">
      <c r="A33" s="139" t="s">
        <v>1</v>
      </c>
      <c r="B33" s="140" t="s">
        <v>68</v>
      </c>
      <c r="C33" s="141" t="s">
        <v>3</v>
      </c>
      <c r="D33" s="141" t="s">
        <v>4</v>
      </c>
      <c r="E33" s="141" t="s">
        <v>19</v>
      </c>
      <c r="F33" s="141" t="s">
        <v>20</v>
      </c>
      <c r="G33" s="141" t="s">
        <v>21</v>
      </c>
      <c r="H33" s="141" t="s">
        <v>22</v>
      </c>
      <c r="I33" s="141" t="s">
        <v>23</v>
      </c>
      <c r="J33" s="141" t="s">
        <v>176</v>
      </c>
      <c r="K33" s="141" t="s">
        <v>170</v>
      </c>
      <c r="L33" s="141" t="s">
        <v>171</v>
      </c>
      <c r="M33" s="141" t="s">
        <v>172</v>
      </c>
      <c r="N33" s="141" t="s">
        <v>173</v>
      </c>
      <c r="O33" s="141" t="s">
        <v>174</v>
      </c>
      <c r="P33" s="141" t="s">
        <v>175</v>
      </c>
      <c r="Q33" s="140" t="s">
        <v>69</v>
      </c>
      <c r="R33" s="141" t="s">
        <v>70</v>
      </c>
      <c r="S33" s="186"/>
    </row>
    <row r="34" spans="1:19" ht="14.5" x14ac:dyDescent="0.35">
      <c r="A34" s="148" t="s">
        <v>46</v>
      </c>
      <c r="B34" s="149">
        <v>46445</v>
      </c>
      <c r="C34" s="148" t="s">
        <v>47</v>
      </c>
      <c r="D34" s="150">
        <v>1.82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/>
      <c r="K34" s="150"/>
      <c r="L34" s="150"/>
      <c r="M34" s="150"/>
      <c r="N34" s="150"/>
      <c r="O34" s="150"/>
      <c r="P34" s="150"/>
      <c r="Q34" s="149">
        <v>1.82</v>
      </c>
      <c r="R34" s="148" t="s">
        <v>35</v>
      </c>
      <c r="S34" s="189"/>
    </row>
    <row r="35" spans="1:19" ht="14.5" x14ac:dyDescent="0.35">
      <c r="A35" s="148" t="s">
        <v>48</v>
      </c>
      <c r="B35" s="149">
        <v>46445</v>
      </c>
      <c r="C35" s="148" t="s">
        <v>47</v>
      </c>
      <c r="D35" s="150">
        <v>1.35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/>
      <c r="K35" s="150"/>
      <c r="L35" s="150"/>
      <c r="M35" s="150"/>
      <c r="N35" s="150"/>
      <c r="O35" s="150"/>
      <c r="P35" s="150"/>
      <c r="Q35" s="149">
        <v>1.35</v>
      </c>
      <c r="R35" s="148" t="s">
        <v>35</v>
      </c>
      <c r="S35" s="189"/>
    </row>
    <row r="36" spans="1:19" ht="14.5" x14ac:dyDescent="0.35">
      <c r="A36" s="148" t="s">
        <v>49</v>
      </c>
      <c r="B36" s="149">
        <v>46444</v>
      </c>
      <c r="C36" s="148" t="s">
        <v>43</v>
      </c>
      <c r="D36" s="150">
        <v>0.1</v>
      </c>
      <c r="E36" s="150">
        <v>0.1</v>
      </c>
      <c r="F36" s="150">
        <v>0</v>
      </c>
      <c r="G36" s="148">
        <v>0.69</v>
      </c>
      <c r="H36" s="148">
        <v>0.11</v>
      </c>
      <c r="I36" s="148">
        <v>0</v>
      </c>
      <c r="J36" s="148"/>
      <c r="K36" s="148"/>
      <c r="L36" s="148"/>
      <c r="M36" s="148"/>
      <c r="N36" s="148"/>
      <c r="O36" s="148"/>
      <c r="P36" s="148"/>
      <c r="Q36" s="151">
        <f t="shared" ref="Q36:Q44" si="0">SUM(D36:I36)</f>
        <v>0.99999999999999989</v>
      </c>
      <c r="R36" s="148" t="s">
        <v>11</v>
      </c>
      <c r="S36" s="189"/>
    </row>
    <row r="37" spans="1:19" ht="14.5" x14ac:dyDescent="0.35">
      <c r="A37" s="148" t="s">
        <v>50</v>
      </c>
      <c r="B37" s="149">
        <v>46444</v>
      </c>
      <c r="C37" s="148" t="s">
        <v>43</v>
      </c>
      <c r="D37" s="150">
        <v>0.15</v>
      </c>
      <c r="E37" s="150">
        <v>0.23</v>
      </c>
      <c r="F37" s="150">
        <v>2.72</v>
      </c>
      <c r="G37" s="148">
        <v>0.61</v>
      </c>
      <c r="H37" s="148">
        <v>0.12</v>
      </c>
      <c r="I37" s="148">
        <v>0</v>
      </c>
      <c r="J37" s="148"/>
      <c r="K37" s="148"/>
      <c r="L37" s="148"/>
      <c r="M37" s="148"/>
      <c r="N37" s="148"/>
      <c r="O37" s="148"/>
      <c r="P37" s="148"/>
      <c r="Q37" s="151">
        <f t="shared" si="0"/>
        <v>3.83</v>
      </c>
      <c r="R37" s="148" t="s">
        <v>11</v>
      </c>
      <c r="S37" s="189"/>
    </row>
    <row r="38" spans="1:19" ht="14.5" x14ac:dyDescent="0.35">
      <c r="A38" s="148" t="s">
        <v>51</v>
      </c>
      <c r="B38" s="149">
        <v>46444</v>
      </c>
      <c r="C38" s="148" t="s">
        <v>43</v>
      </c>
      <c r="D38" s="150">
        <v>0.3</v>
      </c>
      <c r="E38" s="152">
        <v>4.2000000000000003E-2</v>
      </c>
      <c r="F38" s="150">
        <v>3.44</v>
      </c>
      <c r="G38" s="148">
        <v>0.224</v>
      </c>
      <c r="H38" s="148">
        <v>1.7000000000000001E-2</v>
      </c>
      <c r="I38" s="148">
        <v>0</v>
      </c>
      <c r="J38" s="148"/>
      <c r="K38" s="148"/>
      <c r="L38" s="148"/>
      <c r="M38" s="148"/>
      <c r="N38" s="148"/>
      <c r="O38" s="148"/>
      <c r="P38" s="148"/>
      <c r="Q38" s="151">
        <f t="shared" si="0"/>
        <v>4.0230000000000006</v>
      </c>
      <c r="R38" s="148" t="s">
        <v>177</v>
      </c>
      <c r="S38" s="189"/>
    </row>
    <row r="39" spans="1:19" ht="14.5" x14ac:dyDescent="0.35">
      <c r="A39" s="148" t="s">
        <v>52</v>
      </c>
      <c r="B39" s="149">
        <v>46942</v>
      </c>
      <c r="C39" s="148" t="s">
        <v>43</v>
      </c>
      <c r="D39" s="150">
        <v>0.23</v>
      </c>
      <c r="E39" s="152">
        <v>0.03</v>
      </c>
      <c r="F39" s="150">
        <v>0.42</v>
      </c>
      <c r="G39" s="148">
        <v>0.31</v>
      </c>
      <c r="H39" s="148">
        <v>0.04</v>
      </c>
      <c r="I39" s="148">
        <v>0</v>
      </c>
      <c r="J39" s="148"/>
      <c r="K39" s="148"/>
      <c r="L39" s="148"/>
      <c r="M39" s="148"/>
      <c r="N39" s="148"/>
      <c r="O39" s="148"/>
      <c r="P39" s="148"/>
      <c r="Q39" s="151">
        <f t="shared" si="0"/>
        <v>1.03</v>
      </c>
      <c r="R39" s="148" t="s">
        <v>11</v>
      </c>
      <c r="S39" s="189"/>
    </row>
    <row r="40" spans="1:19" ht="14.5" x14ac:dyDescent="0.35">
      <c r="A40" s="148" t="s">
        <v>48</v>
      </c>
      <c r="B40" s="149">
        <v>46443</v>
      </c>
      <c r="C40" s="148" t="s">
        <v>29</v>
      </c>
      <c r="D40" s="150">
        <v>0.27</v>
      </c>
      <c r="E40" s="150">
        <v>0.4</v>
      </c>
      <c r="F40" s="150">
        <v>0</v>
      </c>
      <c r="G40" s="148">
        <v>0</v>
      </c>
      <c r="H40" s="148">
        <v>0.28999999999999998</v>
      </c>
      <c r="I40" s="148">
        <v>0</v>
      </c>
      <c r="J40" s="148"/>
      <c r="K40" s="148"/>
      <c r="L40" s="148"/>
      <c r="M40" s="148"/>
      <c r="N40" s="148"/>
      <c r="O40" s="148"/>
      <c r="P40" s="148"/>
      <c r="Q40" s="151">
        <f t="shared" si="0"/>
        <v>0.96</v>
      </c>
      <c r="R40" s="148" t="s">
        <v>11</v>
      </c>
      <c r="S40" s="189"/>
    </row>
    <row r="41" spans="1:19" ht="14.5" x14ac:dyDescent="0.35">
      <c r="A41" s="148" t="s">
        <v>51</v>
      </c>
      <c r="B41" s="149">
        <v>46442</v>
      </c>
      <c r="C41" s="148" t="s">
        <v>53</v>
      </c>
      <c r="D41" s="150">
        <v>0.28999999999999998</v>
      </c>
      <c r="E41" s="150">
        <v>0.04</v>
      </c>
      <c r="F41" s="150">
        <v>0.4</v>
      </c>
      <c r="G41" s="150">
        <v>0.22</v>
      </c>
      <c r="H41" s="150">
        <v>0.1</v>
      </c>
      <c r="I41" s="150">
        <v>0.05</v>
      </c>
      <c r="J41" s="150"/>
      <c r="K41" s="150"/>
      <c r="L41" s="150"/>
      <c r="M41" s="150"/>
      <c r="N41" s="150"/>
      <c r="O41" s="150"/>
      <c r="P41" s="150"/>
      <c r="Q41" s="151">
        <f t="shared" si="0"/>
        <v>1.1000000000000001</v>
      </c>
      <c r="R41" s="148" t="s">
        <v>11</v>
      </c>
      <c r="S41" s="189"/>
    </row>
    <row r="42" spans="1:19" ht="14.5" x14ac:dyDescent="0.35">
      <c r="A42" s="148" t="s">
        <v>48</v>
      </c>
      <c r="B42" s="149">
        <v>46442</v>
      </c>
      <c r="C42" s="148" t="s">
        <v>53</v>
      </c>
      <c r="D42" s="150">
        <v>0.23</v>
      </c>
      <c r="E42" s="150">
        <v>0.05</v>
      </c>
      <c r="F42" s="150">
        <v>0.38</v>
      </c>
      <c r="G42" s="150">
        <v>0.21</v>
      </c>
      <c r="H42" s="150">
        <v>0.08</v>
      </c>
      <c r="I42" s="150">
        <v>0</v>
      </c>
      <c r="J42" s="150"/>
      <c r="K42" s="150"/>
      <c r="L42" s="150"/>
      <c r="M42" s="150"/>
      <c r="N42" s="150"/>
      <c r="O42" s="150"/>
      <c r="P42" s="150"/>
      <c r="Q42" s="151">
        <f t="shared" si="0"/>
        <v>0.95</v>
      </c>
      <c r="R42" s="148" t="s">
        <v>11</v>
      </c>
      <c r="S42" s="189"/>
    </row>
    <row r="43" spans="1:19" ht="14.5" x14ac:dyDescent="0.35">
      <c r="A43" s="148" t="s">
        <v>54</v>
      </c>
      <c r="B43" s="149">
        <v>46437</v>
      </c>
      <c r="C43" s="148" t="s">
        <v>34</v>
      </c>
      <c r="D43" s="150">
        <v>7.66</v>
      </c>
      <c r="E43" s="150">
        <v>0</v>
      </c>
      <c r="F43" s="150">
        <v>0</v>
      </c>
      <c r="G43" s="150">
        <v>0</v>
      </c>
      <c r="H43" s="150">
        <v>0</v>
      </c>
      <c r="I43" s="150">
        <v>0</v>
      </c>
      <c r="J43" s="150"/>
      <c r="K43" s="150"/>
      <c r="L43" s="150"/>
      <c r="M43" s="150"/>
      <c r="N43" s="150"/>
      <c r="O43" s="150"/>
      <c r="P43" s="150"/>
      <c r="Q43" s="151">
        <f t="shared" si="0"/>
        <v>7.66</v>
      </c>
      <c r="R43" s="148" t="s">
        <v>35</v>
      </c>
      <c r="S43" s="189"/>
    </row>
    <row r="44" spans="1:19" ht="14.5" x14ac:dyDescent="0.35">
      <c r="A44" s="148" t="s">
        <v>48</v>
      </c>
      <c r="B44" s="149">
        <v>46437</v>
      </c>
      <c r="C44" s="148" t="s">
        <v>34</v>
      </c>
      <c r="D44" s="150">
        <v>1.52</v>
      </c>
      <c r="E44" s="150">
        <v>0</v>
      </c>
      <c r="F44" s="150">
        <v>0</v>
      </c>
      <c r="G44" s="150">
        <v>0</v>
      </c>
      <c r="H44" s="150">
        <v>0</v>
      </c>
      <c r="I44" s="150">
        <v>0</v>
      </c>
      <c r="J44" s="150"/>
      <c r="K44" s="150"/>
      <c r="L44" s="150"/>
      <c r="M44" s="150"/>
      <c r="N44" s="150"/>
      <c r="O44" s="150"/>
      <c r="P44" s="150"/>
      <c r="Q44" s="151">
        <f t="shared" si="0"/>
        <v>1.52</v>
      </c>
      <c r="R44" s="148" t="s">
        <v>35</v>
      </c>
      <c r="S44" s="189"/>
    </row>
    <row r="45" spans="1:19" ht="14.5" x14ac:dyDescent="0.35">
      <c r="A45" s="139" t="s">
        <v>1</v>
      </c>
      <c r="B45" s="140" t="s">
        <v>68</v>
      </c>
      <c r="C45" s="141" t="s">
        <v>3</v>
      </c>
      <c r="D45" s="141" t="s">
        <v>4</v>
      </c>
      <c r="E45" s="141" t="s">
        <v>19</v>
      </c>
      <c r="F45" s="141" t="s">
        <v>20</v>
      </c>
      <c r="G45" s="141" t="s">
        <v>21</v>
      </c>
      <c r="H45" s="141" t="s">
        <v>22</v>
      </c>
      <c r="I45" s="141" t="s">
        <v>23</v>
      </c>
      <c r="J45" s="141" t="s">
        <v>176</v>
      </c>
      <c r="K45" s="141" t="s">
        <v>170</v>
      </c>
      <c r="L45" s="141" t="s">
        <v>171</v>
      </c>
      <c r="M45" s="141" t="s">
        <v>172</v>
      </c>
      <c r="N45" s="141" t="s">
        <v>173</v>
      </c>
      <c r="O45" s="141" t="s">
        <v>174</v>
      </c>
      <c r="P45" s="141" t="s">
        <v>175</v>
      </c>
      <c r="Q45" s="140" t="s">
        <v>69</v>
      </c>
      <c r="R45" s="141" t="s">
        <v>70</v>
      </c>
      <c r="S45" s="186"/>
    </row>
    <row r="46" spans="1:19" ht="14.5" x14ac:dyDescent="0.35">
      <c r="A46" s="158" t="s">
        <v>178</v>
      </c>
      <c r="B46" s="153" t="s">
        <v>58</v>
      </c>
      <c r="C46" s="154" t="s">
        <v>59</v>
      </c>
      <c r="D46" s="155">
        <v>0.12</v>
      </c>
      <c r="E46" s="155">
        <v>0.03</v>
      </c>
      <c r="F46" s="155">
        <v>1.47</v>
      </c>
      <c r="G46" s="155">
        <v>0.75</v>
      </c>
      <c r="H46" s="155">
        <v>7.0000000000000007E-2</v>
      </c>
      <c r="I46" s="155">
        <v>0.03</v>
      </c>
      <c r="J46" s="155"/>
      <c r="K46" s="155"/>
      <c r="L46" s="155"/>
      <c r="M46" s="155"/>
      <c r="N46" s="155"/>
      <c r="O46" s="155"/>
      <c r="P46" s="155"/>
      <c r="Q46" s="156">
        <f>SUM(D46:I46)</f>
        <v>2.4699999999999998</v>
      </c>
      <c r="R46" s="153" t="s">
        <v>60</v>
      </c>
      <c r="S46" s="190"/>
    </row>
    <row r="47" spans="1:19" ht="14.5" x14ac:dyDescent="0.35">
      <c r="A47" s="158" t="s">
        <v>178</v>
      </c>
      <c r="B47" s="153" t="s">
        <v>61</v>
      </c>
      <c r="C47" s="157" t="s">
        <v>62</v>
      </c>
      <c r="D47" s="155">
        <v>0</v>
      </c>
      <c r="E47" s="155">
        <v>0</v>
      </c>
      <c r="F47" s="155">
        <v>0.39</v>
      </c>
      <c r="G47" s="155">
        <v>0</v>
      </c>
      <c r="H47" s="155">
        <v>0</v>
      </c>
      <c r="I47" s="153">
        <v>0.42</v>
      </c>
      <c r="J47" s="153"/>
      <c r="K47" s="153"/>
      <c r="L47" s="153"/>
      <c r="M47" s="153"/>
      <c r="N47" s="153"/>
      <c r="O47" s="153"/>
      <c r="P47" s="153"/>
      <c r="Q47" s="156">
        <f>SUM(D47:I47)</f>
        <v>0.81</v>
      </c>
      <c r="R47" s="153" t="s">
        <v>60</v>
      </c>
      <c r="S47" s="190"/>
    </row>
    <row r="48" spans="1:19" ht="14.5" x14ac:dyDescent="0.35">
      <c r="A48" s="158" t="s">
        <v>178</v>
      </c>
      <c r="B48" s="153" t="s">
        <v>63</v>
      </c>
      <c r="C48" s="153" t="s">
        <v>29</v>
      </c>
      <c r="D48" s="155">
        <v>0</v>
      </c>
      <c r="E48" s="155">
        <v>0</v>
      </c>
      <c r="F48" s="155">
        <v>0.3</v>
      </c>
      <c r="G48" s="153">
        <v>0</v>
      </c>
      <c r="H48" s="155">
        <v>0</v>
      </c>
      <c r="I48" s="153">
        <v>0.22</v>
      </c>
      <c r="J48" s="153"/>
      <c r="K48" s="153"/>
      <c r="L48" s="153"/>
      <c r="M48" s="153"/>
      <c r="N48" s="153"/>
      <c r="O48" s="153"/>
      <c r="P48" s="153"/>
      <c r="Q48" s="156">
        <f>SUM(D48:I48)</f>
        <v>0.52</v>
      </c>
      <c r="R48" s="153" t="s">
        <v>60</v>
      </c>
      <c r="S48" s="190"/>
    </row>
    <row r="49" spans="1:19" ht="14.5" x14ac:dyDescent="0.35">
      <c r="A49" s="158" t="s">
        <v>178</v>
      </c>
      <c r="B49" s="153" t="s">
        <v>64</v>
      </c>
      <c r="C49" s="153" t="s">
        <v>65</v>
      </c>
      <c r="D49" s="155">
        <v>4.13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/>
      <c r="K49" s="155">
        <v>2.206</v>
      </c>
      <c r="L49" s="155"/>
      <c r="M49" s="155"/>
      <c r="N49" s="155"/>
      <c r="O49" s="155"/>
      <c r="P49" s="155"/>
      <c r="Q49" s="156">
        <f>SUM(D49:K49)</f>
        <v>6.3360000000000003</v>
      </c>
      <c r="R49" s="153" t="s">
        <v>35</v>
      </c>
      <c r="S49" s="190"/>
    </row>
    <row r="50" spans="1:19" ht="14.5" x14ac:dyDescent="0.35">
      <c r="A50" s="139" t="s">
        <v>1</v>
      </c>
      <c r="B50" s="140" t="s">
        <v>68</v>
      </c>
      <c r="C50" s="141" t="s">
        <v>3</v>
      </c>
      <c r="D50" s="141" t="s">
        <v>4</v>
      </c>
      <c r="E50" s="141" t="s">
        <v>19</v>
      </c>
      <c r="F50" s="141" t="s">
        <v>20</v>
      </c>
      <c r="G50" s="141" t="s">
        <v>21</v>
      </c>
      <c r="H50" s="141" t="s">
        <v>22</v>
      </c>
      <c r="I50" s="141" t="s">
        <v>23</v>
      </c>
      <c r="J50" s="141" t="s">
        <v>176</v>
      </c>
      <c r="K50" s="141" t="s">
        <v>170</v>
      </c>
      <c r="L50" s="141" t="s">
        <v>171</v>
      </c>
      <c r="M50" s="141" t="s">
        <v>172</v>
      </c>
      <c r="N50" s="141" t="s">
        <v>173</v>
      </c>
      <c r="O50" s="141" t="s">
        <v>174</v>
      </c>
      <c r="P50" s="141" t="s">
        <v>175</v>
      </c>
      <c r="Q50" s="140" t="s">
        <v>69</v>
      </c>
      <c r="R50" s="141" t="s">
        <v>70</v>
      </c>
      <c r="S50" s="186"/>
    </row>
    <row r="51" spans="1:19" ht="14.5" x14ac:dyDescent="0.35">
      <c r="A51" s="159">
        <v>45693</v>
      </c>
      <c r="B51" s="160" t="s">
        <v>58</v>
      </c>
      <c r="C51" s="161" t="s">
        <v>59</v>
      </c>
      <c r="D51" s="162">
        <v>0.03</v>
      </c>
      <c r="E51" s="162">
        <v>0.01</v>
      </c>
      <c r="F51" s="162">
        <v>0.38</v>
      </c>
      <c r="G51" s="162">
        <v>0.1</v>
      </c>
      <c r="H51" s="162">
        <v>0.02</v>
      </c>
      <c r="I51" s="162">
        <v>0.01</v>
      </c>
      <c r="J51" s="162"/>
      <c r="K51" s="162"/>
      <c r="L51" s="162"/>
      <c r="M51" s="162"/>
      <c r="N51" s="162"/>
      <c r="O51" s="162"/>
      <c r="P51" s="162"/>
      <c r="Q51" s="196">
        <f t="shared" ref="Q51:Q59" si="1">SUM(D51:K51)</f>
        <v>0.55000000000000004</v>
      </c>
      <c r="R51" s="160" t="s">
        <v>179</v>
      </c>
      <c r="S51" s="191"/>
    </row>
    <row r="52" spans="1:19" ht="14.5" x14ac:dyDescent="0.35">
      <c r="A52" s="159">
        <v>45700</v>
      </c>
      <c r="B52" s="160" t="s">
        <v>58</v>
      </c>
      <c r="C52" s="161" t="s">
        <v>59</v>
      </c>
      <c r="D52" s="162">
        <v>0.06</v>
      </c>
      <c r="E52" s="162">
        <v>0.01</v>
      </c>
      <c r="F52" s="162">
        <v>0.37</v>
      </c>
      <c r="G52" s="162">
        <v>0.08</v>
      </c>
      <c r="H52" s="162">
        <v>0.02</v>
      </c>
      <c r="I52" s="162">
        <v>0.01</v>
      </c>
      <c r="J52" s="162"/>
      <c r="K52" s="162"/>
      <c r="L52" s="162"/>
      <c r="M52" s="162"/>
      <c r="N52" s="162"/>
      <c r="O52" s="162"/>
      <c r="P52" s="162"/>
      <c r="Q52" s="196">
        <f t="shared" si="1"/>
        <v>0.55000000000000004</v>
      </c>
      <c r="R52" s="160" t="s">
        <v>179</v>
      </c>
      <c r="S52" s="191"/>
    </row>
    <row r="53" spans="1:19" ht="14.5" x14ac:dyDescent="0.35">
      <c r="A53" s="159">
        <v>45706</v>
      </c>
      <c r="B53" s="160" t="s">
        <v>58</v>
      </c>
      <c r="C53" s="161" t="s">
        <v>59</v>
      </c>
      <c r="D53" s="162">
        <v>0.01</v>
      </c>
      <c r="E53" s="162">
        <v>5.0000000000000001E-3</v>
      </c>
      <c r="F53" s="162">
        <v>0.4</v>
      </c>
      <c r="G53" s="162">
        <v>0.05</v>
      </c>
      <c r="H53" s="162">
        <v>0.02</v>
      </c>
      <c r="I53" s="162">
        <v>0.05</v>
      </c>
      <c r="J53" s="162"/>
      <c r="K53" s="162"/>
      <c r="L53" s="162"/>
      <c r="M53" s="162"/>
      <c r="N53" s="162"/>
      <c r="O53" s="162"/>
      <c r="P53" s="162"/>
      <c r="Q53" s="196">
        <f t="shared" si="1"/>
        <v>0.53500000000000003</v>
      </c>
      <c r="R53" s="160" t="s">
        <v>179</v>
      </c>
      <c r="S53" s="191"/>
    </row>
    <row r="54" spans="1:19" ht="14.5" x14ac:dyDescent="0.35">
      <c r="A54" s="159">
        <v>45715</v>
      </c>
      <c r="B54" s="160" t="s">
        <v>58</v>
      </c>
      <c r="C54" s="161" t="s">
        <v>59</v>
      </c>
      <c r="D54" s="162">
        <v>0.05</v>
      </c>
      <c r="E54" s="162">
        <v>0.03</v>
      </c>
      <c r="F54" s="162">
        <v>0.38</v>
      </c>
      <c r="G54" s="162">
        <v>0.6</v>
      </c>
      <c r="H54" s="162">
        <v>0.02</v>
      </c>
      <c r="I54" s="162">
        <v>0</v>
      </c>
      <c r="J54" s="162"/>
      <c r="K54" s="162"/>
      <c r="L54" s="162"/>
      <c r="M54" s="162"/>
      <c r="N54" s="162"/>
      <c r="O54" s="162"/>
      <c r="P54" s="162"/>
      <c r="Q54" s="196">
        <f t="shared" si="1"/>
        <v>1.08</v>
      </c>
      <c r="R54" s="160" t="s">
        <v>179</v>
      </c>
      <c r="S54" s="191"/>
    </row>
    <row r="55" spans="1:19" ht="14.5" x14ac:dyDescent="0.35">
      <c r="A55" s="159">
        <v>45691</v>
      </c>
      <c r="B55" s="160" t="s">
        <v>61</v>
      </c>
      <c r="C55" s="160" t="s">
        <v>29</v>
      </c>
      <c r="D55" s="162">
        <v>0</v>
      </c>
      <c r="E55" s="162">
        <v>0</v>
      </c>
      <c r="F55" s="162">
        <v>0.09</v>
      </c>
      <c r="G55" s="162">
        <v>0</v>
      </c>
      <c r="H55" s="162">
        <v>0</v>
      </c>
      <c r="I55" s="162">
        <v>0.06</v>
      </c>
      <c r="J55" s="162"/>
      <c r="K55" s="162"/>
      <c r="L55" s="162"/>
      <c r="M55" s="162"/>
      <c r="N55" s="162"/>
      <c r="O55" s="162"/>
      <c r="P55" s="162"/>
      <c r="Q55" s="196">
        <f t="shared" si="1"/>
        <v>0.15</v>
      </c>
      <c r="R55" s="160" t="s">
        <v>179</v>
      </c>
      <c r="S55" s="191"/>
    </row>
    <row r="56" spans="1:19" ht="14.5" x14ac:dyDescent="0.35">
      <c r="A56" s="159">
        <v>45706</v>
      </c>
      <c r="B56" s="160" t="s">
        <v>61</v>
      </c>
      <c r="C56" s="160" t="s">
        <v>29</v>
      </c>
      <c r="D56" s="162">
        <v>0</v>
      </c>
      <c r="E56" s="162">
        <v>0</v>
      </c>
      <c r="F56" s="162">
        <v>0.2</v>
      </c>
      <c r="G56" s="162">
        <v>0</v>
      </c>
      <c r="H56" s="162">
        <v>0</v>
      </c>
      <c r="I56" s="162">
        <v>0.19</v>
      </c>
      <c r="J56" s="162"/>
      <c r="K56" s="162"/>
      <c r="L56" s="162"/>
      <c r="M56" s="162"/>
      <c r="N56" s="162"/>
      <c r="O56" s="162"/>
      <c r="P56" s="162"/>
      <c r="Q56" s="196">
        <f t="shared" si="1"/>
        <v>0.39</v>
      </c>
      <c r="R56" s="160" t="s">
        <v>179</v>
      </c>
      <c r="S56" s="191"/>
    </row>
    <row r="57" spans="1:19" ht="14.5" x14ac:dyDescent="0.35">
      <c r="A57" s="159">
        <v>45691</v>
      </c>
      <c r="B57" s="160" t="s">
        <v>63</v>
      </c>
      <c r="C57" s="160" t="s">
        <v>29</v>
      </c>
      <c r="D57" s="162">
        <v>0</v>
      </c>
      <c r="E57" s="162">
        <v>0</v>
      </c>
      <c r="F57" s="162">
        <v>0.13</v>
      </c>
      <c r="G57" s="162">
        <v>0</v>
      </c>
      <c r="H57" s="162">
        <v>0</v>
      </c>
      <c r="I57" s="160">
        <v>0.13</v>
      </c>
      <c r="J57" s="160"/>
      <c r="K57" s="160"/>
      <c r="L57" s="160"/>
      <c r="M57" s="160"/>
      <c r="N57" s="160"/>
      <c r="O57" s="160"/>
      <c r="P57" s="160"/>
      <c r="Q57" s="196">
        <f t="shared" si="1"/>
        <v>0.26</v>
      </c>
      <c r="R57" s="160" t="s">
        <v>179</v>
      </c>
      <c r="S57" s="191"/>
    </row>
    <row r="58" spans="1:19" ht="14.5" x14ac:dyDescent="0.35">
      <c r="A58" s="159">
        <v>45691</v>
      </c>
      <c r="B58" s="160" t="s">
        <v>64</v>
      </c>
      <c r="C58" s="160" t="s">
        <v>65</v>
      </c>
      <c r="D58" s="162">
        <v>5.23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  <c r="J58" s="162"/>
      <c r="K58" s="162"/>
      <c r="L58" s="162"/>
      <c r="M58" s="162"/>
      <c r="N58" s="162"/>
      <c r="O58" s="162"/>
      <c r="P58" s="162"/>
      <c r="Q58" s="196">
        <f t="shared" si="1"/>
        <v>5.23</v>
      </c>
      <c r="R58" s="160" t="s">
        <v>179</v>
      </c>
      <c r="S58" s="191"/>
    </row>
    <row r="59" spans="1:19" ht="14.5" x14ac:dyDescent="0.35">
      <c r="A59" s="159">
        <v>45699</v>
      </c>
      <c r="B59" s="160" t="s">
        <v>64</v>
      </c>
      <c r="C59" s="160" t="s">
        <v>65</v>
      </c>
      <c r="D59" s="162">
        <v>1.99</v>
      </c>
      <c r="E59" s="162">
        <v>0</v>
      </c>
      <c r="F59" s="162">
        <v>0</v>
      </c>
      <c r="G59" s="162">
        <v>0</v>
      </c>
      <c r="H59" s="162">
        <v>0</v>
      </c>
      <c r="I59" s="162">
        <v>0</v>
      </c>
      <c r="J59" s="162"/>
      <c r="K59" s="162">
        <v>2.3359999999999999</v>
      </c>
      <c r="L59" s="162"/>
      <c r="M59" s="162"/>
      <c r="N59" s="162"/>
      <c r="O59" s="162"/>
      <c r="P59" s="162"/>
      <c r="Q59" s="196">
        <f t="shared" si="1"/>
        <v>4.3259999999999996</v>
      </c>
      <c r="R59" s="160" t="s">
        <v>179</v>
      </c>
      <c r="S59" s="191"/>
    </row>
    <row r="60" spans="1:19" ht="14.5" x14ac:dyDescent="0.35">
      <c r="A60" s="139" t="s">
        <v>1</v>
      </c>
      <c r="B60" s="140" t="s">
        <v>68</v>
      </c>
      <c r="C60" s="141" t="s">
        <v>3</v>
      </c>
      <c r="D60" s="141" t="s">
        <v>4</v>
      </c>
      <c r="E60" s="141" t="s">
        <v>19</v>
      </c>
      <c r="F60" s="141" t="s">
        <v>20</v>
      </c>
      <c r="G60" s="141" t="s">
        <v>21</v>
      </c>
      <c r="H60" s="141" t="s">
        <v>22</v>
      </c>
      <c r="I60" s="141" t="s">
        <v>23</v>
      </c>
      <c r="J60" s="141" t="s">
        <v>176</v>
      </c>
      <c r="K60" s="141" t="s">
        <v>170</v>
      </c>
      <c r="L60" s="141" t="s">
        <v>171</v>
      </c>
      <c r="M60" s="141" t="s">
        <v>172</v>
      </c>
      <c r="N60" s="141" t="s">
        <v>173</v>
      </c>
      <c r="O60" s="141" t="s">
        <v>174</v>
      </c>
      <c r="P60" s="141" t="s">
        <v>175</v>
      </c>
      <c r="Q60" s="140" t="s">
        <v>69</v>
      </c>
      <c r="R60" s="141" t="s">
        <v>70</v>
      </c>
      <c r="S60" s="186"/>
    </row>
    <row r="61" spans="1:19" ht="14.5" x14ac:dyDescent="0.35">
      <c r="A61" s="163">
        <v>45720</v>
      </c>
      <c r="B61" s="164" t="s">
        <v>58</v>
      </c>
      <c r="C61" s="164" t="s">
        <v>59</v>
      </c>
      <c r="D61" s="130">
        <v>0.02</v>
      </c>
      <c r="E61" s="130">
        <v>0</v>
      </c>
      <c r="F61" s="130">
        <v>0.38</v>
      </c>
      <c r="G61" s="165">
        <v>0.1</v>
      </c>
      <c r="H61" s="165">
        <v>0.01</v>
      </c>
      <c r="I61" s="130">
        <v>0.03</v>
      </c>
      <c r="J61" s="130"/>
      <c r="K61" s="130"/>
      <c r="L61" s="130"/>
      <c r="M61" s="130"/>
      <c r="N61" s="130"/>
      <c r="O61" s="130"/>
      <c r="P61" s="130"/>
      <c r="Q61" s="132">
        <f t="shared" ref="Q61:Q66" si="2">SUM(D61:I61)</f>
        <v>0.54</v>
      </c>
      <c r="R61" s="131" t="s">
        <v>71</v>
      </c>
      <c r="S61" s="32"/>
    </row>
    <row r="62" spans="1:19" ht="14.5" x14ac:dyDescent="0.35">
      <c r="A62" s="163">
        <v>45727</v>
      </c>
      <c r="B62" s="164" t="s">
        <v>58</v>
      </c>
      <c r="C62" s="164" t="s">
        <v>59</v>
      </c>
      <c r="D62" s="130">
        <v>0.02</v>
      </c>
      <c r="E62" s="130">
        <v>0.01</v>
      </c>
      <c r="F62" s="130">
        <v>0.4</v>
      </c>
      <c r="G62" s="165">
        <v>0.3</v>
      </c>
      <c r="H62" s="165">
        <v>0.02</v>
      </c>
      <c r="I62" s="131">
        <v>0.02</v>
      </c>
      <c r="J62" s="131"/>
      <c r="K62" s="131"/>
      <c r="L62" s="131"/>
      <c r="M62" s="131"/>
      <c r="N62" s="131"/>
      <c r="O62" s="131"/>
      <c r="P62" s="131"/>
      <c r="Q62" s="132">
        <f t="shared" si="2"/>
        <v>0.77</v>
      </c>
      <c r="R62" s="130" t="s">
        <v>71</v>
      </c>
      <c r="S62" s="35"/>
    </row>
    <row r="63" spans="1:19" ht="14.5" x14ac:dyDescent="0.35">
      <c r="A63" s="163">
        <v>45734</v>
      </c>
      <c r="B63" s="164" t="s">
        <v>58</v>
      </c>
      <c r="C63" s="164" t="s">
        <v>59</v>
      </c>
      <c r="D63" s="130">
        <v>0.04</v>
      </c>
      <c r="E63" s="166">
        <v>0.02</v>
      </c>
      <c r="F63" s="130">
        <v>0.4</v>
      </c>
      <c r="G63" s="165">
        <v>0.1</v>
      </c>
      <c r="H63" s="165">
        <v>0.02</v>
      </c>
      <c r="I63" s="131">
        <v>0.02</v>
      </c>
      <c r="J63" s="131"/>
      <c r="K63" s="131"/>
      <c r="L63" s="131"/>
      <c r="M63" s="131"/>
      <c r="N63" s="131"/>
      <c r="O63" s="131"/>
      <c r="P63" s="131"/>
      <c r="Q63" s="132">
        <f t="shared" si="2"/>
        <v>0.60000000000000009</v>
      </c>
      <c r="R63" s="131" t="s">
        <v>71</v>
      </c>
      <c r="S63" s="32"/>
    </row>
    <row r="64" spans="1:19" ht="14.5" x14ac:dyDescent="0.35">
      <c r="A64" s="163">
        <v>45741</v>
      </c>
      <c r="B64" s="164" t="s">
        <v>58</v>
      </c>
      <c r="C64" s="164" t="s">
        <v>59</v>
      </c>
      <c r="D64" s="130">
        <v>0.04</v>
      </c>
      <c r="E64" s="130">
        <v>0.01</v>
      </c>
      <c r="F64" s="130">
        <v>0.4</v>
      </c>
      <c r="G64" s="165">
        <v>0.1</v>
      </c>
      <c r="H64" s="165">
        <v>0.01</v>
      </c>
      <c r="I64" s="131">
        <v>0.01</v>
      </c>
      <c r="J64" s="131"/>
      <c r="K64" s="131"/>
      <c r="L64" s="131"/>
      <c r="M64" s="131"/>
      <c r="N64" s="131"/>
      <c r="O64" s="131"/>
      <c r="P64" s="131"/>
      <c r="Q64" s="132">
        <f t="shared" si="2"/>
        <v>0.57000000000000006</v>
      </c>
      <c r="R64" s="131" t="s">
        <v>71</v>
      </c>
      <c r="S64" s="32"/>
    </row>
    <row r="65" spans="1:19" ht="14.5" x14ac:dyDescent="0.35">
      <c r="A65" s="163">
        <v>45722</v>
      </c>
      <c r="B65" s="131" t="s">
        <v>61</v>
      </c>
      <c r="C65" s="131" t="s">
        <v>62</v>
      </c>
      <c r="D65" s="130">
        <v>0</v>
      </c>
      <c r="E65" s="130">
        <v>0</v>
      </c>
      <c r="F65" s="130">
        <v>0.2</v>
      </c>
      <c r="G65" s="165">
        <v>0</v>
      </c>
      <c r="H65" s="165">
        <v>0</v>
      </c>
      <c r="I65" s="131">
        <v>0.18</v>
      </c>
      <c r="J65" s="131"/>
      <c r="K65" s="131"/>
      <c r="L65" s="131"/>
      <c r="M65" s="131"/>
      <c r="N65" s="131"/>
      <c r="O65" s="131"/>
      <c r="P65" s="131"/>
      <c r="Q65" s="132">
        <f t="shared" si="2"/>
        <v>0.38</v>
      </c>
      <c r="R65" s="131" t="s">
        <v>71</v>
      </c>
      <c r="S65" s="32"/>
    </row>
    <row r="66" spans="1:19" ht="14.5" x14ac:dyDescent="0.35">
      <c r="A66" s="163">
        <v>45730</v>
      </c>
      <c r="B66" s="131" t="s">
        <v>61</v>
      </c>
      <c r="C66" s="131" t="s">
        <v>62</v>
      </c>
      <c r="D66" s="130">
        <v>0</v>
      </c>
      <c r="E66" s="130">
        <v>0</v>
      </c>
      <c r="F66" s="130">
        <v>0.15</v>
      </c>
      <c r="G66" s="165">
        <v>0</v>
      </c>
      <c r="H66" s="165">
        <v>0</v>
      </c>
      <c r="I66" s="131">
        <v>0.15</v>
      </c>
      <c r="J66" s="131"/>
      <c r="K66" s="131"/>
      <c r="L66" s="131"/>
      <c r="M66" s="131"/>
      <c r="N66" s="131"/>
      <c r="O66" s="131"/>
      <c r="P66" s="131"/>
      <c r="Q66" s="132">
        <f t="shared" si="2"/>
        <v>0.3</v>
      </c>
      <c r="R66" s="131" t="s">
        <v>71</v>
      </c>
      <c r="S66" s="32"/>
    </row>
    <row r="67" spans="1:19" ht="14.5" x14ac:dyDescent="0.35">
      <c r="A67" s="163">
        <v>45743</v>
      </c>
      <c r="B67" s="131" t="s">
        <v>61</v>
      </c>
      <c r="C67" s="131" t="s">
        <v>62</v>
      </c>
      <c r="D67" s="130">
        <v>0</v>
      </c>
      <c r="E67" s="130">
        <v>0</v>
      </c>
      <c r="F67" s="130">
        <v>0.15</v>
      </c>
      <c r="G67" s="165">
        <v>0</v>
      </c>
      <c r="H67" s="165">
        <v>0</v>
      </c>
      <c r="I67" s="131">
        <v>0.16</v>
      </c>
      <c r="J67" s="131"/>
      <c r="K67" s="131"/>
      <c r="L67" s="131"/>
      <c r="M67" s="131"/>
      <c r="N67" s="131"/>
      <c r="O67" s="131"/>
      <c r="P67" s="131"/>
      <c r="Q67" s="132">
        <f>SUM(Q65:Q66)</f>
        <v>0.67999999999999994</v>
      </c>
      <c r="R67" s="131" t="s">
        <v>71</v>
      </c>
      <c r="S67" s="32"/>
    </row>
    <row r="68" spans="1:19" ht="14.5" x14ac:dyDescent="0.35">
      <c r="A68" s="163">
        <v>45726</v>
      </c>
      <c r="B68" s="131" t="s">
        <v>63</v>
      </c>
      <c r="C68" s="131" t="s">
        <v>29</v>
      </c>
      <c r="D68" s="130">
        <v>0</v>
      </c>
      <c r="E68" s="130">
        <v>0</v>
      </c>
      <c r="F68" s="130">
        <v>0.4</v>
      </c>
      <c r="G68" s="165">
        <v>0</v>
      </c>
      <c r="H68" s="165">
        <v>0</v>
      </c>
      <c r="I68" s="165">
        <v>0.1</v>
      </c>
      <c r="J68" s="165"/>
      <c r="K68" s="165"/>
      <c r="L68" s="165"/>
      <c r="M68" s="165"/>
      <c r="N68" s="165"/>
      <c r="O68" s="165"/>
      <c r="P68" s="165"/>
      <c r="Q68" s="132">
        <f>SUM(D68:I68)</f>
        <v>0.5</v>
      </c>
      <c r="R68" s="131" t="s">
        <v>71</v>
      </c>
      <c r="S68" s="32"/>
    </row>
    <row r="69" spans="1:19" ht="14.5" x14ac:dyDescent="0.35">
      <c r="A69" s="163">
        <v>45735</v>
      </c>
      <c r="B69" s="131" t="s">
        <v>63</v>
      </c>
      <c r="C69" s="131" t="s">
        <v>29</v>
      </c>
      <c r="D69" s="130">
        <v>0.05</v>
      </c>
      <c r="E69" s="130">
        <v>0</v>
      </c>
      <c r="F69" s="130">
        <v>0.4</v>
      </c>
      <c r="G69" s="165">
        <v>0</v>
      </c>
      <c r="H69" s="165">
        <v>0</v>
      </c>
      <c r="I69" s="130">
        <v>0</v>
      </c>
      <c r="J69" s="130"/>
      <c r="K69" s="130"/>
      <c r="L69" s="130"/>
      <c r="M69" s="130"/>
      <c r="N69" s="130"/>
      <c r="O69" s="130"/>
      <c r="P69" s="130"/>
      <c r="Q69" s="132">
        <f>SUM(D69:I69)</f>
        <v>0.45</v>
      </c>
      <c r="R69" s="131" t="s">
        <v>71</v>
      </c>
      <c r="S69" s="32"/>
    </row>
    <row r="70" spans="1:19" ht="14.5" x14ac:dyDescent="0.35">
      <c r="A70" s="163">
        <v>45719</v>
      </c>
      <c r="B70" s="131" t="s">
        <v>63</v>
      </c>
      <c r="C70" s="131" t="s">
        <v>65</v>
      </c>
      <c r="D70" s="130">
        <v>4.91</v>
      </c>
      <c r="E70" s="130">
        <v>0</v>
      </c>
      <c r="F70" s="130">
        <v>0</v>
      </c>
      <c r="G70" s="165">
        <v>0</v>
      </c>
      <c r="H70" s="165">
        <v>0</v>
      </c>
      <c r="I70" s="130">
        <v>0</v>
      </c>
      <c r="J70" s="130"/>
      <c r="K70" s="130"/>
      <c r="L70" s="130"/>
      <c r="M70" s="130"/>
      <c r="N70" s="130"/>
      <c r="O70" s="130"/>
      <c r="P70" s="130"/>
      <c r="Q70" s="132">
        <f>SUM(D70:I70)</f>
        <v>4.91</v>
      </c>
      <c r="R70" s="131" t="s">
        <v>72</v>
      </c>
      <c r="S70" s="32"/>
    </row>
    <row r="71" spans="1:19" ht="14.5" x14ac:dyDescent="0.35">
      <c r="A71" s="163">
        <v>45737</v>
      </c>
      <c r="B71" s="131" t="s">
        <v>63</v>
      </c>
      <c r="C71" s="131" t="s">
        <v>65</v>
      </c>
      <c r="D71" s="130">
        <v>5.09</v>
      </c>
      <c r="E71" s="130">
        <v>0</v>
      </c>
      <c r="F71" s="130">
        <v>0</v>
      </c>
      <c r="G71" s="165">
        <v>0</v>
      </c>
      <c r="H71" s="165">
        <v>0</v>
      </c>
      <c r="I71" s="130">
        <v>0</v>
      </c>
      <c r="J71" s="130"/>
      <c r="K71" s="130">
        <v>2.7178</v>
      </c>
      <c r="L71" s="130"/>
      <c r="M71" s="130"/>
      <c r="N71" s="130"/>
      <c r="O71" s="130"/>
      <c r="P71" s="130"/>
      <c r="Q71" s="132">
        <f>SUM(D71:I71)</f>
        <v>5.09</v>
      </c>
      <c r="R71" s="131" t="s">
        <v>72</v>
      </c>
      <c r="S71" s="32"/>
    </row>
    <row r="72" spans="1:19" ht="14.5" x14ac:dyDescent="0.35">
      <c r="A72" s="139" t="s">
        <v>1</v>
      </c>
      <c r="B72" s="140" t="s">
        <v>68</v>
      </c>
      <c r="C72" s="141" t="s">
        <v>3</v>
      </c>
      <c r="D72" s="141" t="s">
        <v>4</v>
      </c>
      <c r="E72" s="141" t="s">
        <v>19</v>
      </c>
      <c r="F72" s="141" t="s">
        <v>20</v>
      </c>
      <c r="G72" s="141" t="s">
        <v>21</v>
      </c>
      <c r="H72" s="141" t="s">
        <v>22</v>
      </c>
      <c r="I72" s="141" t="s">
        <v>23</v>
      </c>
      <c r="J72" s="141" t="s">
        <v>176</v>
      </c>
      <c r="K72" s="141" t="s">
        <v>170</v>
      </c>
      <c r="L72" s="141" t="s">
        <v>171</v>
      </c>
      <c r="M72" s="141" t="s">
        <v>172</v>
      </c>
      <c r="N72" s="141" t="s">
        <v>173</v>
      </c>
      <c r="O72" s="141" t="s">
        <v>174</v>
      </c>
      <c r="P72" s="141" t="s">
        <v>175</v>
      </c>
      <c r="Q72" s="140" t="s">
        <v>69</v>
      </c>
      <c r="R72" s="141" t="s">
        <v>70</v>
      </c>
      <c r="S72" s="186"/>
    </row>
    <row r="73" spans="1:19" ht="14.5" x14ac:dyDescent="0.35">
      <c r="A73" s="167">
        <v>45748</v>
      </c>
      <c r="B73" s="168" t="s">
        <v>58</v>
      </c>
      <c r="C73" s="168" t="s">
        <v>59</v>
      </c>
      <c r="D73" s="137">
        <v>0.02</v>
      </c>
      <c r="E73" s="137">
        <v>0.01</v>
      </c>
      <c r="F73" s="137">
        <v>0.4</v>
      </c>
      <c r="G73" s="169">
        <v>0.2</v>
      </c>
      <c r="H73" s="169">
        <v>0.01</v>
      </c>
      <c r="I73" s="135">
        <v>0.02</v>
      </c>
      <c r="J73" s="135"/>
      <c r="K73" s="135"/>
      <c r="L73" s="135"/>
      <c r="M73" s="135"/>
      <c r="N73" s="135"/>
      <c r="O73" s="135"/>
      <c r="P73" s="135"/>
      <c r="Q73" s="138">
        <f t="shared" ref="Q73:Q83" si="3">SUM(D73:I73)</f>
        <v>0.66000000000000014</v>
      </c>
      <c r="R73" s="135" t="s">
        <v>73</v>
      </c>
      <c r="S73" s="187"/>
    </row>
    <row r="74" spans="1:19" ht="14.5" x14ac:dyDescent="0.35">
      <c r="A74" s="167">
        <v>45757</v>
      </c>
      <c r="B74" s="168" t="s">
        <v>58</v>
      </c>
      <c r="C74" s="168" t="s">
        <v>59</v>
      </c>
      <c r="D74" s="137">
        <v>0.04</v>
      </c>
      <c r="E74" s="137">
        <v>0.03</v>
      </c>
      <c r="F74" s="137">
        <v>0.37</v>
      </c>
      <c r="G74" s="169">
        <v>0.5</v>
      </c>
      <c r="H74" s="169">
        <v>0.02</v>
      </c>
      <c r="I74" s="137">
        <v>0.02</v>
      </c>
      <c r="J74" s="137"/>
      <c r="K74" s="137"/>
      <c r="L74" s="137"/>
      <c r="M74" s="137"/>
      <c r="N74" s="137"/>
      <c r="O74" s="137"/>
      <c r="P74" s="137"/>
      <c r="Q74" s="138">
        <f t="shared" si="3"/>
        <v>0.98</v>
      </c>
      <c r="R74" s="135" t="s">
        <v>71</v>
      </c>
      <c r="S74" s="187"/>
    </row>
    <row r="75" spans="1:19" ht="14.5" x14ac:dyDescent="0.35">
      <c r="A75" s="167">
        <v>45761</v>
      </c>
      <c r="B75" s="168" t="s">
        <v>58</v>
      </c>
      <c r="C75" s="168" t="s">
        <v>59</v>
      </c>
      <c r="D75" s="137">
        <v>0.02</v>
      </c>
      <c r="E75" s="137">
        <v>0</v>
      </c>
      <c r="F75" s="137">
        <v>0</v>
      </c>
      <c r="G75" s="169">
        <v>0.12</v>
      </c>
      <c r="H75" s="169">
        <v>0.01</v>
      </c>
      <c r="I75" s="137">
        <v>0</v>
      </c>
      <c r="J75" s="137"/>
      <c r="K75" s="137"/>
      <c r="L75" s="137"/>
      <c r="M75" s="137"/>
      <c r="N75" s="137"/>
      <c r="O75" s="137"/>
      <c r="P75" s="137"/>
      <c r="Q75" s="138">
        <f t="shared" si="3"/>
        <v>0.15</v>
      </c>
      <c r="R75" s="137" t="s">
        <v>71</v>
      </c>
      <c r="S75" s="192"/>
    </row>
    <row r="76" spans="1:19" ht="14.5" x14ac:dyDescent="0.35">
      <c r="A76" s="167">
        <v>45771</v>
      </c>
      <c r="B76" s="168" t="s">
        <v>58</v>
      </c>
      <c r="C76" s="168" t="s">
        <v>59</v>
      </c>
      <c r="D76" s="137">
        <v>0.04</v>
      </c>
      <c r="E76" s="137">
        <v>0.01</v>
      </c>
      <c r="F76" s="137">
        <v>0.4</v>
      </c>
      <c r="G76" s="169">
        <v>0.23</v>
      </c>
      <c r="H76" s="169">
        <v>0.01</v>
      </c>
      <c r="I76" s="137">
        <v>0</v>
      </c>
      <c r="J76" s="137"/>
      <c r="K76" s="137"/>
      <c r="L76" s="137"/>
      <c r="M76" s="137"/>
      <c r="N76" s="137"/>
      <c r="O76" s="137"/>
      <c r="P76" s="137"/>
      <c r="Q76" s="138">
        <f t="shared" si="3"/>
        <v>0.69000000000000006</v>
      </c>
      <c r="R76" s="135" t="s">
        <v>73</v>
      </c>
      <c r="S76" s="187"/>
    </row>
    <row r="77" spans="1:19" ht="14.5" x14ac:dyDescent="0.35">
      <c r="A77" s="167">
        <v>45777</v>
      </c>
      <c r="B77" s="168" t="s">
        <v>58</v>
      </c>
      <c r="C77" s="168" t="s">
        <v>59</v>
      </c>
      <c r="D77" s="137">
        <v>0.01</v>
      </c>
      <c r="E77" s="137">
        <v>0.01</v>
      </c>
      <c r="F77" s="137"/>
      <c r="G77" s="169">
        <v>0.08</v>
      </c>
      <c r="H77" s="169">
        <v>0</v>
      </c>
      <c r="I77" s="137">
        <v>0</v>
      </c>
      <c r="J77" s="137"/>
      <c r="K77" s="137"/>
      <c r="L77" s="137"/>
      <c r="M77" s="137"/>
      <c r="N77" s="137"/>
      <c r="O77" s="137"/>
      <c r="P77" s="137"/>
      <c r="Q77" s="138">
        <f t="shared" si="3"/>
        <v>0.1</v>
      </c>
      <c r="R77" s="135" t="s">
        <v>71</v>
      </c>
      <c r="S77" s="187"/>
    </row>
    <row r="78" spans="1:19" ht="14.5" x14ac:dyDescent="0.35">
      <c r="A78" s="167">
        <v>45756</v>
      </c>
      <c r="B78" s="170" t="s">
        <v>61</v>
      </c>
      <c r="C78" s="170" t="s">
        <v>62</v>
      </c>
      <c r="D78" s="137">
        <v>0</v>
      </c>
      <c r="E78" s="137">
        <v>0</v>
      </c>
      <c r="F78" s="137">
        <v>0.18</v>
      </c>
      <c r="G78" s="169">
        <v>0</v>
      </c>
      <c r="H78" s="169">
        <v>0</v>
      </c>
      <c r="I78" s="135">
        <v>0.17</v>
      </c>
      <c r="J78" s="135"/>
      <c r="K78" s="135"/>
      <c r="L78" s="135"/>
      <c r="M78" s="135"/>
      <c r="N78" s="135"/>
      <c r="O78" s="135"/>
      <c r="P78" s="135"/>
      <c r="Q78" s="138">
        <f t="shared" si="3"/>
        <v>0.35</v>
      </c>
      <c r="R78" s="135" t="s">
        <v>71</v>
      </c>
      <c r="S78" s="187"/>
    </row>
    <row r="79" spans="1:19" ht="14.5" x14ac:dyDescent="0.35">
      <c r="A79" s="167">
        <v>45768</v>
      </c>
      <c r="B79" s="170" t="s">
        <v>61</v>
      </c>
      <c r="C79" s="170" t="s">
        <v>62</v>
      </c>
      <c r="D79" s="137">
        <v>0</v>
      </c>
      <c r="E79" s="137">
        <v>0</v>
      </c>
      <c r="F79" s="137">
        <v>0.25</v>
      </c>
      <c r="G79" s="169">
        <v>0</v>
      </c>
      <c r="H79" s="169">
        <v>0</v>
      </c>
      <c r="I79" s="135">
        <v>0.24</v>
      </c>
      <c r="J79" s="135"/>
      <c r="K79" s="135"/>
      <c r="L79" s="135"/>
      <c r="M79" s="135"/>
      <c r="N79" s="135"/>
      <c r="O79" s="135"/>
      <c r="P79" s="135"/>
      <c r="Q79" s="138">
        <f t="shared" si="3"/>
        <v>0.49</v>
      </c>
      <c r="R79" s="135" t="s">
        <v>71</v>
      </c>
      <c r="S79" s="187"/>
    </row>
    <row r="80" spans="1:19" ht="14.5" x14ac:dyDescent="0.35">
      <c r="A80" s="167">
        <v>45768</v>
      </c>
      <c r="B80" s="170" t="s">
        <v>63</v>
      </c>
      <c r="C80" s="170" t="s">
        <v>29</v>
      </c>
      <c r="D80" s="137">
        <v>0</v>
      </c>
      <c r="E80" s="137">
        <v>0</v>
      </c>
      <c r="F80" s="137">
        <v>0.43</v>
      </c>
      <c r="G80" s="169">
        <v>0</v>
      </c>
      <c r="H80" s="169">
        <v>0</v>
      </c>
      <c r="I80" s="169">
        <v>0</v>
      </c>
      <c r="J80" s="169"/>
      <c r="K80" s="169"/>
      <c r="L80" s="169"/>
      <c r="M80" s="169"/>
      <c r="N80" s="169"/>
      <c r="O80" s="169"/>
      <c r="P80" s="169"/>
      <c r="Q80" s="138">
        <f t="shared" si="3"/>
        <v>0.43</v>
      </c>
      <c r="R80" s="135" t="s">
        <v>71</v>
      </c>
      <c r="S80" s="187"/>
    </row>
    <row r="81" spans="1:19" ht="14.5" x14ac:dyDescent="0.35">
      <c r="A81" s="167">
        <v>45758</v>
      </c>
      <c r="B81" s="170" t="s">
        <v>64</v>
      </c>
      <c r="C81" s="170" t="s">
        <v>65</v>
      </c>
      <c r="D81" s="137">
        <v>5.95</v>
      </c>
      <c r="E81" s="137">
        <v>0</v>
      </c>
      <c r="F81" s="137">
        <v>0</v>
      </c>
      <c r="G81" s="169">
        <v>0</v>
      </c>
      <c r="H81" s="169">
        <v>0</v>
      </c>
      <c r="I81" s="169">
        <v>0</v>
      </c>
      <c r="J81" s="169"/>
      <c r="K81" s="169"/>
      <c r="L81" s="169"/>
      <c r="M81" s="169"/>
      <c r="N81" s="169"/>
      <c r="O81" s="169"/>
      <c r="P81" s="169"/>
      <c r="Q81" s="138">
        <f t="shared" si="3"/>
        <v>5.95</v>
      </c>
      <c r="R81" s="135" t="s">
        <v>72</v>
      </c>
      <c r="S81" s="187"/>
    </row>
    <row r="82" spans="1:19" ht="14.5" x14ac:dyDescent="0.35">
      <c r="A82" s="167">
        <v>45762</v>
      </c>
      <c r="B82" s="135" t="s">
        <v>75</v>
      </c>
      <c r="C82" s="170" t="s">
        <v>74</v>
      </c>
      <c r="D82" s="171">
        <v>1.78</v>
      </c>
      <c r="E82" s="137">
        <v>0</v>
      </c>
      <c r="F82" s="137">
        <v>0</v>
      </c>
      <c r="G82" s="169">
        <v>0</v>
      </c>
      <c r="H82" s="169">
        <v>0</v>
      </c>
      <c r="I82" s="169">
        <v>0</v>
      </c>
      <c r="J82" s="169"/>
      <c r="K82" s="169"/>
      <c r="L82" s="169"/>
      <c r="M82" s="169"/>
      <c r="N82" s="169"/>
      <c r="O82" s="169"/>
      <c r="P82" s="169"/>
      <c r="Q82" s="138">
        <f t="shared" si="3"/>
        <v>1.78</v>
      </c>
      <c r="R82" s="135" t="s">
        <v>72</v>
      </c>
      <c r="S82" s="187"/>
    </row>
    <row r="83" spans="1:19" ht="14.5" x14ac:dyDescent="0.35">
      <c r="A83" s="167">
        <v>45764</v>
      </c>
      <c r="B83" s="135" t="s">
        <v>75</v>
      </c>
      <c r="C83" s="170" t="s">
        <v>74</v>
      </c>
      <c r="D83" s="171">
        <v>1.33</v>
      </c>
      <c r="E83" s="137">
        <v>0</v>
      </c>
      <c r="F83" s="137">
        <v>0</v>
      </c>
      <c r="G83" s="169">
        <v>0</v>
      </c>
      <c r="H83" s="169">
        <v>0</v>
      </c>
      <c r="I83" s="169">
        <v>0</v>
      </c>
      <c r="J83" s="169"/>
      <c r="K83" s="169"/>
      <c r="L83" s="169"/>
      <c r="M83" s="169"/>
      <c r="N83" s="169"/>
      <c r="O83" s="169"/>
      <c r="P83" s="169"/>
      <c r="Q83" s="138">
        <f t="shared" si="3"/>
        <v>1.33</v>
      </c>
      <c r="R83" s="135" t="s">
        <v>72</v>
      </c>
      <c r="S83" s="187"/>
    </row>
    <row r="84" spans="1:19" ht="14.5" x14ac:dyDescent="0.35">
      <c r="A84" s="167">
        <v>45762</v>
      </c>
      <c r="B84" s="135" t="s">
        <v>76</v>
      </c>
      <c r="C84" s="170" t="s">
        <v>74</v>
      </c>
      <c r="D84" s="137">
        <v>1.21</v>
      </c>
      <c r="E84" s="137">
        <v>0</v>
      </c>
      <c r="F84" s="137">
        <v>0</v>
      </c>
      <c r="G84" s="169">
        <v>0</v>
      </c>
      <c r="H84" s="169">
        <v>0</v>
      </c>
      <c r="I84" s="169">
        <v>0</v>
      </c>
      <c r="J84" s="169"/>
      <c r="K84" s="169"/>
      <c r="L84" s="169"/>
      <c r="M84" s="169"/>
      <c r="N84" s="169"/>
      <c r="O84" s="169"/>
      <c r="P84" s="169"/>
      <c r="Q84" s="138">
        <f>SUM(D84)</f>
        <v>1.21</v>
      </c>
      <c r="R84" s="135" t="s">
        <v>72</v>
      </c>
      <c r="S84" s="187"/>
    </row>
    <row r="85" spans="1:19" ht="14.5" x14ac:dyDescent="0.35">
      <c r="A85" s="167">
        <v>45764</v>
      </c>
      <c r="B85" s="135" t="s">
        <v>76</v>
      </c>
      <c r="C85" s="170" t="s">
        <v>74</v>
      </c>
      <c r="D85" s="137">
        <v>0.8</v>
      </c>
      <c r="E85" s="137">
        <v>0</v>
      </c>
      <c r="F85" s="137">
        <v>0</v>
      </c>
      <c r="G85" s="169">
        <v>0</v>
      </c>
      <c r="H85" s="169">
        <v>0</v>
      </c>
      <c r="I85" s="169">
        <v>0</v>
      </c>
      <c r="J85" s="169"/>
      <c r="K85" s="169"/>
      <c r="L85" s="169"/>
      <c r="M85" s="169"/>
      <c r="N85" s="169"/>
      <c r="O85" s="169"/>
      <c r="P85" s="169"/>
      <c r="Q85" s="138">
        <f>SUM(D85:I85)</f>
        <v>0.8</v>
      </c>
      <c r="R85" s="135" t="s">
        <v>72</v>
      </c>
      <c r="S85" s="187"/>
    </row>
    <row r="86" spans="1:19" ht="14.5" x14ac:dyDescent="0.35">
      <c r="A86" s="167">
        <v>45766</v>
      </c>
      <c r="B86" s="135" t="s">
        <v>76</v>
      </c>
      <c r="C86" s="170" t="s">
        <v>74</v>
      </c>
      <c r="D86" s="137">
        <v>1.1399999999999999</v>
      </c>
      <c r="E86" s="137">
        <v>0</v>
      </c>
      <c r="F86" s="137">
        <v>0</v>
      </c>
      <c r="G86" s="169">
        <v>0</v>
      </c>
      <c r="H86" s="169">
        <v>0</v>
      </c>
      <c r="I86" s="169">
        <v>0</v>
      </c>
      <c r="J86" s="169"/>
      <c r="K86" s="169"/>
      <c r="L86" s="169"/>
      <c r="M86" s="169"/>
      <c r="N86" s="169"/>
      <c r="O86" s="169"/>
      <c r="P86" s="169"/>
      <c r="Q86" s="138">
        <f>SUM(D86)</f>
        <v>1.1399999999999999</v>
      </c>
      <c r="R86" s="135" t="s">
        <v>72</v>
      </c>
      <c r="S86" s="187"/>
    </row>
    <row r="87" spans="1:19" ht="14.5" x14ac:dyDescent="0.35">
      <c r="A87" s="167">
        <v>45774</v>
      </c>
      <c r="B87" s="135" t="s">
        <v>76</v>
      </c>
      <c r="C87" s="170" t="s">
        <v>74</v>
      </c>
      <c r="D87" s="137">
        <v>1.04</v>
      </c>
      <c r="E87" s="137">
        <v>0</v>
      </c>
      <c r="F87" s="137">
        <v>0</v>
      </c>
      <c r="G87" s="169">
        <v>0</v>
      </c>
      <c r="H87" s="169">
        <v>0</v>
      </c>
      <c r="I87" s="169">
        <v>0</v>
      </c>
      <c r="J87" s="169"/>
      <c r="K87" s="169"/>
      <c r="L87" s="169"/>
      <c r="M87" s="169"/>
      <c r="N87" s="169"/>
      <c r="O87" s="169"/>
      <c r="P87" s="169"/>
      <c r="Q87" s="138">
        <f>SUM(D87)</f>
        <v>1.04</v>
      </c>
      <c r="R87" s="135" t="s">
        <v>72</v>
      </c>
      <c r="S87" s="187"/>
    </row>
    <row r="88" spans="1:19" ht="14.5" x14ac:dyDescent="0.35">
      <c r="A88" s="167">
        <v>45762</v>
      </c>
      <c r="B88" s="135" t="s">
        <v>77</v>
      </c>
      <c r="C88" s="170" t="s">
        <v>74</v>
      </c>
      <c r="D88" s="137">
        <v>0.4</v>
      </c>
      <c r="E88" s="137">
        <v>0</v>
      </c>
      <c r="F88" s="137">
        <v>0</v>
      </c>
      <c r="G88" s="169">
        <v>0</v>
      </c>
      <c r="H88" s="169">
        <v>0</v>
      </c>
      <c r="I88" s="169">
        <v>0</v>
      </c>
      <c r="J88" s="169"/>
      <c r="K88" s="169"/>
      <c r="L88" s="169"/>
      <c r="M88" s="169"/>
      <c r="N88" s="169"/>
      <c r="O88" s="169"/>
      <c r="P88" s="169"/>
      <c r="Q88" s="138">
        <f>SUM(D88)</f>
        <v>0.4</v>
      </c>
      <c r="R88" s="135" t="s">
        <v>72</v>
      </c>
      <c r="S88" s="187"/>
    </row>
    <row r="89" spans="1:19" ht="14.5" x14ac:dyDescent="0.35">
      <c r="A89" s="167">
        <v>45767</v>
      </c>
      <c r="B89" s="135" t="s">
        <v>77</v>
      </c>
      <c r="C89" s="170" t="s">
        <v>74</v>
      </c>
      <c r="D89" s="137">
        <v>0</v>
      </c>
      <c r="E89" s="137">
        <v>0</v>
      </c>
      <c r="F89" s="137">
        <v>0.37</v>
      </c>
      <c r="G89" s="169">
        <v>0</v>
      </c>
      <c r="H89" s="169">
        <v>0</v>
      </c>
      <c r="I89" s="169">
        <v>0</v>
      </c>
      <c r="J89" s="169"/>
      <c r="K89" s="169"/>
      <c r="L89" s="169"/>
      <c r="M89" s="169"/>
      <c r="N89" s="169"/>
      <c r="O89" s="169"/>
      <c r="P89" s="169"/>
      <c r="Q89" s="138">
        <f>SUM(F89:I89)</f>
        <v>0.37</v>
      </c>
      <c r="R89" s="135" t="s">
        <v>73</v>
      </c>
      <c r="S89" s="187"/>
    </row>
    <row r="90" spans="1:19" ht="14.5" x14ac:dyDescent="0.35">
      <c r="A90" s="167">
        <v>45769</v>
      </c>
      <c r="B90" s="135" t="s">
        <v>77</v>
      </c>
      <c r="C90" s="170" t="s">
        <v>74</v>
      </c>
      <c r="D90" s="137">
        <v>0</v>
      </c>
      <c r="E90" s="137">
        <v>0</v>
      </c>
      <c r="F90" s="137">
        <v>0.04</v>
      </c>
      <c r="G90" s="169">
        <v>0</v>
      </c>
      <c r="H90" s="169">
        <v>0</v>
      </c>
      <c r="I90" s="169">
        <v>0</v>
      </c>
      <c r="J90" s="169"/>
      <c r="K90" s="169">
        <v>1.4041999999999999</v>
      </c>
      <c r="L90" s="169"/>
      <c r="M90" s="169"/>
      <c r="N90" s="169"/>
      <c r="O90" s="169"/>
      <c r="P90" s="169"/>
      <c r="Q90" s="138">
        <v>0.04</v>
      </c>
      <c r="R90" s="135" t="s">
        <v>73</v>
      </c>
      <c r="S90" s="187"/>
    </row>
    <row r="91" spans="1:19" ht="14.5" x14ac:dyDescent="0.35">
      <c r="A91" s="139" t="s">
        <v>1</v>
      </c>
      <c r="B91" s="140" t="s">
        <v>68</v>
      </c>
      <c r="C91" s="141" t="s">
        <v>3</v>
      </c>
      <c r="D91" s="141" t="s">
        <v>4</v>
      </c>
      <c r="E91" s="141" t="s">
        <v>19</v>
      </c>
      <c r="F91" s="141" t="s">
        <v>20</v>
      </c>
      <c r="G91" s="141" t="s">
        <v>21</v>
      </c>
      <c r="H91" s="141" t="s">
        <v>22</v>
      </c>
      <c r="I91" s="141" t="s">
        <v>23</v>
      </c>
      <c r="J91" s="141" t="s">
        <v>176</v>
      </c>
      <c r="K91" s="141" t="s">
        <v>170</v>
      </c>
      <c r="L91" s="141" t="s">
        <v>171</v>
      </c>
      <c r="M91" s="141" t="s">
        <v>172</v>
      </c>
      <c r="N91" s="141" t="s">
        <v>173</v>
      </c>
      <c r="O91" s="141" t="s">
        <v>174</v>
      </c>
      <c r="P91" s="141" t="s">
        <v>175</v>
      </c>
      <c r="Q91" s="140" t="s">
        <v>69</v>
      </c>
      <c r="R91" s="141" t="s">
        <v>70</v>
      </c>
      <c r="S91" s="186"/>
    </row>
    <row r="92" spans="1:19" ht="14.5" x14ac:dyDescent="0.35">
      <c r="A92" s="172">
        <v>45789</v>
      </c>
      <c r="B92" s="173" t="s">
        <v>58</v>
      </c>
      <c r="C92" s="173" t="s">
        <v>59</v>
      </c>
      <c r="D92" s="144">
        <v>0.04</v>
      </c>
      <c r="E92" s="144">
        <v>0</v>
      </c>
      <c r="F92" s="144">
        <v>0.38</v>
      </c>
      <c r="G92" s="174">
        <v>0.3</v>
      </c>
      <c r="H92" s="174">
        <v>0</v>
      </c>
      <c r="I92" s="142">
        <v>0.01</v>
      </c>
      <c r="J92" s="142"/>
      <c r="K92" s="142"/>
      <c r="L92" s="142"/>
      <c r="M92" s="142"/>
      <c r="N92" s="142"/>
      <c r="O92" s="142"/>
      <c r="P92" s="142"/>
      <c r="Q92" s="146">
        <f>SUM(D92:I92)</f>
        <v>0.73</v>
      </c>
      <c r="R92" s="142" t="s">
        <v>177</v>
      </c>
      <c r="S92" s="188"/>
    </row>
    <row r="93" spans="1:19" ht="14.5" x14ac:dyDescent="0.35">
      <c r="A93" s="172">
        <v>45784</v>
      </c>
      <c r="B93" s="175" t="s">
        <v>61</v>
      </c>
      <c r="C93" s="175" t="s">
        <v>62</v>
      </c>
      <c r="D93" s="144">
        <v>0</v>
      </c>
      <c r="E93" s="144">
        <v>0</v>
      </c>
      <c r="F93" s="144">
        <v>0.27</v>
      </c>
      <c r="G93" s="174">
        <v>0</v>
      </c>
      <c r="H93" s="174">
        <v>0</v>
      </c>
      <c r="I93" s="142">
        <v>0.14000000000000001</v>
      </c>
      <c r="J93" s="142"/>
      <c r="K93" s="142"/>
      <c r="L93" s="142"/>
      <c r="M93" s="142"/>
      <c r="N93" s="142"/>
      <c r="O93" s="142"/>
      <c r="P93" s="142"/>
      <c r="Q93" s="146">
        <f>SUM(F93:I93)</f>
        <v>0.41000000000000003</v>
      </c>
      <c r="R93" s="142" t="s">
        <v>71</v>
      </c>
      <c r="S93" s="188"/>
    </row>
    <row r="94" spans="1:19" ht="14.5" x14ac:dyDescent="0.35">
      <c r="A94" s="172">
        <v>45783</v>
      </c>
      <c r="B94" s="175" t="s">
        <v>64</v>
      </c>
      <c r="C94" s="175" t="s">
        <v>65</v>
      </c>
      <c r="D94" s="144">
        <v>0.79</v>
      </c>
      <c r="E94" s="144">
        <v>0</v>
      </c>
      <c r="F94" s="144">
        <v>0</v>
      </c>
      <c r="G94" s="174">
        <v>0</v>
      </c>
      <c r="H94" s="174">
        <v>0</v>
      </c>
      <c r="I94" s="144">
        <v>0</v>
      </c>
      <c r="J94" s="144"/>
      <c r="K94" s="144"/>
      <c r="L94" s="144"/>
      <c r="M94" s="144"/>
      <c r="N94" s="144"/>
      <c r="O94" s="144"/>
      <c r="P94" s="144"/>
      <c r="Q94" s="146">
        <f>SUM(D94:I94)</f>
        <v>0.79</v>
      </c>
      <c r="R94" s="142" t="s">
        <v>72</v>
      </c>
      <c r="S94" s="188"/>
    </row>
    <row r="95" spans="1:19" ht="14.5" x14ac:dyDescent="0.35">
      <c r="A95" s="172">
        <v>45779</v>
      </c>
      <c r="B95" s="142" t="s">
        <v>76</v>
      </c>
      <c r="C95" s="175" t="s">
        <v>74</v>
      </c>
      <c r="D95" s="144">
        <v>0.9</v>
      </c>
      <c r="E95" s="144">
        <v>0</v>
      </c>
      <c r="F95" s="144">
        <v>0</v>
      </c>
      <c r="G95" s="174">
        <v>0</v>
      </c>
      <c r="H95" s="174">
        <v>0</v>
      </c>
      <c r="I95" s="144">
        <v>0</v>
      </c>
      <c r="J95" s="144"/>
      <c r="K95" s="144">
        <v>0.29751539399999999</v>
      </c>
      <c r="L95" s="144"/>
      <c r="M95" s="144"/>
      <c r="N95" s="144"/>
      <c r="O95" s="144"/>
      <c r="P95" s="144"/>
      <c r="Q95" s="146">
        <f>SUM(D95)</f>
        <v>0.9</v>
      </c>
      <c r="R95" s="142" t="s">
        <v>72</v>
      </c>
      <c r="S95" s="188"/>
    </row>
    <row r="96" spans="1:19" ht="14.5" x14ac:dyDescent="0.35">
      <c r="A96" s="139" t="s">
        <v>1</v>
      </c>
      <c r="B96" s="140" t="s">
        <v>68</v>
      </c>
      <c r="C96" s="141" t="s">
        <v>3</v>
      </c>
      <c r="D96" s="141" t="s">
        <v>4</v>
      </c>
      <c r="E96" s="141" t="s">
        <v>19</v>
      </c>
      <c r="F96" s="141" t="s">
        <v>20</v>
      </c>
      <c r="G96" s="141" t="s">
        <v>21</v>
      </c>
      <c r="H96" s="141" t="s">
        <v>22</v>
      </c>
      <c r="I96" s="141" t="s">
        <v>23</v>
      </c>
      <c r="J96" s="141" t="s">
        <v>176</v>
      </c>
      <c r="K96" s="141" t="s">
        <v>170</v>
      </c>
      <c r="L96" s="141" t="s">
        <v>171</v>
      </c>
      <c r="M96" s="141" t="s">
        <v>172</v>
      </c>
      <c r="N96" s="141" t="s">
        <v>173</v>
      </c>
      <c r="O96" s="141" t="s">
        <v>174</v>
      </c>
      <c r="P96" s="141" t="s">
        <v>175</v>
      </c>
      <c r="Q96" s="140" t="s">
        <v>69</v>
      </c>
      <c r="R96" s="141" t="s">
        <v>70</v>
      </c>
      <c r="S96" s="186"/>
    </row>
    <row r="97" spans="1:20" ht="14.5" x14ac:dyDescent="0.35">
      <c r="A97" s="176">
        <v>45811</v>
      </c>
      <c r="B97" s="177" t="s">
        <v>58</v>
      </c>
      <c r="C97" s="177" t="s">
        <v>59</v>
      </c>
      <c r="D97" s="178">
        <v>0.01</v>
      </c>
      <c r="E97" s="150">
        <v>0</v>
      </c>
      <c r="F97" s="178">
        <v>0.38</v>
      </c>
      <c r="G97" s="178">
        <v>7.0000000000000007E-2</v>
      </c>
      <c r="H97" s="178">
        <v>0</v>
      </c>
      <c r="I97" s="178">
        <v>0</v>
      </c>
      <c r="J97" s="178"/>
      <c r="K97" s="178"/>
      <c r="L97" s="178"/>
      <c r="M97" s="178"/>
      <c r="N97" s="178"/>
      <c r="O97" s="178"/>
      <c r="P97" s="178"/>
      <c r="Q97" s="197">
        <v>0.46</v>
      </c>
      <c r="R97" s="178" t="s">
        <v>71</v>
      </c>
      <c r="S97" s="193"/>
    </row>
    <row r="98" spans="1:20" ht="14.5" x14ac:dyDescent="0.35">
      <c r="A98" s="176">
        <v>45818</v>
      </c>
      <c r="B98" s="177" t="s">
        <v>58</v>
      </c>
      <c r="C98" s="177" t="s">
        <v>59</v>
      </c>
      <c r="D98" s="178">
        <v>0.01</v>
      </c>
      <c r="E98" s="150">
        <v>0</v>
      </c>
      <c r="F98" s="178">
        <v>0</v>
      </c>
      <c r="G98" s="178">
        <v>0.2</v>
      </c>
      <c r="H98" s="178">
        <v>0</v>
      </c>
      <c r="I98" s="178">
        <v>0</v>
      </c>
      <c r="J98" s="178"/>
      <c r="K98" s="178"/>
      <c r="L98" s="178"/>
      <c r="M98" s="178"/>
      <c r="N98" s="178"/>
      <c r="O98" s="178"/>
      <c r="P98" s="178"/>
      <c r="Q98" s="197">
        <v>0.21</v>
      </c>
      <c r="R98" s="178" t="s">
        <v>71</v>
      </c>
      <c r="S98" s="193"/>
      <c r="T98" s="54"/>
    </row>
    <row r="99" spans="1:20" ht="14.5" x14ac:dyDescent="0.35">
      <c r="A99" s="176">
        <v>45825</v>
      </c>
      <c r="B99" s="177" t="s">
        <v>58</v>
      </c>
      <c r="C99" s="177" t="s">
        <v>59</v>
      </c>
      <c r="D99" s="178">
        <v>0.05</v>
      </c>
      <c r="E99" s="150">
        <v>0</v>
      </c>
      <c r="F99" s="178">
        <v>0.36</v>
      </c>
      <c r="G99" s="178">
        <v>0.1</v>
      </c>
      <c r="H99" s="178">
        <v>0</v>
      </c>
      <c r="I99" s="178">
        <v>0.02</v>
      </c>
      <c r="J99" s="178"/>
      <c r="K99" s="178"/>
      <c r="L99" s="178"/>
      <c r="M99" s="178"/>
      <c r="N99" s="178"/>
      <c r="O99" s="178"/>
      <c r="P99" s="178"/>
      <c r="Q99" s="197">
        <v>0.53</v>
      </c>
      <c r="R99" s="178" t="s">
        <v>71</v>
      </c>
      <c r="S99" s="193"/>
      <c r="T99" s="54"/>
    </row>
    <row r="100" spans="1:20" ht="14.5" x14ac:dyDescent="0.35">
      <c r="A100" s="176">
        <v>45832</v>
      </c>
      <c r="B100" s="177" t="s">
        <v>58</v>
      </c>
      <c r="C100" s="177" t="s">
        <v>59</v>
      </c>
      <c r="D100" s="178">
        <v>0.01</v>
      </c>
      <c r="E100" s="150">
        <v>0</v>
      </c>
      <c r="F100" s="178">
        <v>0</v>
      </c>
      <c r="G100" s="178">
        <v>0.5</v>
      </c>
      <c r="H100" s="178">
        <v>0.01</v>
      </c>
      <c r="I100" s="178">
        <v>0</v>
      </c>
      <c r="J100" s="178"/>
      <c r="K100" s="178"/>
      <c r="L100" s="178"/>
      <c r="M100" s="178"/>
      <c r="N100" s="178"/>
      <c r="O100" s="178"/>
      <c r="P100" s="178"/>
      <c r="Q100" s="197">
        <v>0.52</v>
      </c>
      <c r="R100" s="178" t="s">
        <v>71</v>
      </c>
      <c r="S100" s="193"/>
      <c r="T100" s="54"/>
    </row>
    <row r="101" spans="1:20" ht="14.5" x14ac:dyDescent="0.35">
      <c r="A101" s="176">
        <v>45812</v>
      </c>
      <c r="B101" s="177" t="s">
        <v>61</v>
      </c>
      <c r="C101" s="177" t="s">
        <v>62</v>
      </c>
      <c r="D101" s="178">
        <v>0</v>
      </c>
      <c r="E101" s="150">
        <v>0</v>
      </c>
      <c r="F101" s="178">
        <v>0.15</v>
      </c>
      <c r="G101" s="178">
        <v>0</v>
      </c>
      <c r="H101" s="178">
        <v>0</v>
      </c>
      <c r="I101" s="178">
        <v>0.1</v>
      </c>
      <c r="J101" s="178"/>
      <c r="K101" s="178"/>
      <c r="L101" s="178"/>
      <c r="M101" s="178"/>
      <c r="N101" s="178"/>
      <c r="O101" s="178"/>
      <c r="P101" s="178"/>
      <c r="Q101" s="197">
        <v>0.25</v>
      </c>
      <c r="R101" s="178" t="s">
        <v>71</v>
      </c>
      <c r="S101" s="193"/>
      <c r="T101" s="54"/>
    </row>
    <row r="102" spans="1:20" ht="14.5" x14ac:dyDescent="0.35">
      <c r="A102" s="176">
        <v>45824</v>
      </c>
      <c r="B102" s="177" t="s">
        <v>63</v>
      </c>
      <c r="C102" s="177" t="s">
        <v>29</v>
      </c>
      <c r="D102" s="178">
        <v>0</v>
      </c>
      <c r="E102" s="150">
        <v>0</v>
      </c>
      <c r="F102" s="178">
        <v>0.34</v>
      </c>
      <c r="G102" s="178">
        <v>0</v>
      </c>
      <c r="H102" s="178">
        <v>0</v>
      </c>
      <c r="I102" s="178">
        <v>0.12</v>
      </c>
      <c r="J102" s="178"/>
      <c r="K102" s="178"/>
      <c r="L102" s="178"/>
      <c r="M102" s="178"/>
      <c r="N102" s="178"/>
      <c r="O102" s="178"/>
      <c r="P102" s="178"/>
      <c r="Q102" s="197">
        <v>0.46</v>
      </c>
      <c r="R102" s="178" t="s">
        <v>71</v>
      </c>
      <c r="S102" s="193"/>
      <c r="T102" s="54"/>
    </row>
    <row r="103" spans="1:20" ht="14.5" x14ac:dyDescent="0.35">
      <c r="A103" s="176">
        <v>45831</v>
      </c>
      <c r="B103" s="177" t="s">
        <v>63</v>
      </c>
      <c r="C103" s="177" t="s">
        <v>29</v>
      </c>
      <c r="D103" s="178">
        <v>0</v>
      </c>
      <c r="E103" s="150">
        <v>0</v>
      </c>
      <c r="F103" s="178">
        <v>0.31</v>
      </c>
      <c r="G103" s="178">
        <v>0</v>
      </c>
      <c r="H103" s="178">
        <v>0</v>
      </c>
      <c r="I103" s="178">
        <v>0.19</v>
      </c>
      <c r="J103" s="178"/>
      <c r="K103" s="178"/>
      <c r="L103" s="178"/>
      <c r="M103" s="178"/>
      <c r="N103" s="178"/>
      <c r="O103" s="178"/>
      <c r="P103" s="178"/>
      <c r="Q103" s="197">
        <v>0.5</v>
      </c>
      <c r="R103" s="178" t="s">
        <v>71</v>
      </c>
      <c r="S103" s="193"/>
      <c r="T103" s="54"/>
    </row>
    <row r="104" spans="1:20" ht="14.5" x14ac:dyDescent="0.35">
      <c r="A104" s="176">
        <v>45825</v>
      </c>
      <c r="B104" s="177" t="s">
        <v>64</v>
      </c>
      <c r="C104" s="177" t="s">
        <v>65</v>
      </c>
      <c r="D104" s="178">
        <v>3.59</v>
      </c>
      <c r="E104" s="150">
        <v>0</v>
      </c>
      <c r="F104" s="178">
        <v>0</v>
      </c>
      <c r="G104" s="178">
        <v>0</v>
      </c>
      <c r="H104" s="178">
        <v>0</v>
      </c>
      <c r="I104" s="178">
        <v>0</v>
      </c>
      <c r="J104" s="178"/>
      <c r="K104" s="178">
        <v>0.46311781000000002</v>
      </c>
      <c r="L104" s="178"/>
      <c r="M104" s="178"/>
      <c r="N104" s="178"/>
      <c r="O104" s="178"/>
      <c r="P104" s="178"/>
      <c r="Q104" s="198">
        <f>SUM(D104:K104)</f>
        <v>4.0531178099999998</v>
      </c>
      <c r="R104" s="178" t="s">
        <v>72</v>
      </c>
      <c r="S104" s="193"/>
      <c r="T104" s="54"/>
    </row>
    <row r="105" spans="1:20" ht="14.5" x14ac:dyDescent="0.35">
      <c r="A105" s="139" t="s">
        <v>1</v>
      </c>
      <c r="B105" s="140" t="s">
        <v>68</v>
      </c>
      <c r="C105" s="141" t="s">
        <v>3</v>
      </c>
      <c r="D105" s="141" t="s">
        <v>4</v>
      </c>
      <c r="E105" s="141" t="s">
        <v>19</v>
      </c>
      <c r="F105" s="141" t="s">
        <v>20</v>
      </c>
      <c r="G105" s="141" t="s">
        <v>21</v>
      </c>
      <c r="H105" s="141" t="s">
        <v>22</v>
      </c>
      <c r="I105" s="141" t="s">
        <v>23</v>
      </c>
      <c r="J105" s="141" t="s">
        <v>176</v>
      </c>
      <c r="K105" s="141" t="s">
        <v>170</v>
      </c>
      <c r="L105" s="141" t="s">
        <v>171</v>
      </c>
      <c r="M105" s="141" t="s">
        <v>172</v>
      </c>
      <c r="N105" s="141" t="s">
        <v>173</v>
      </c>
      <c r="O105" s="141" t="s">
        <v>174</v>
      </c>
      <c r="P105" s="141" t="s">
        <v>175</v>
      </c>
      <c r="Q105" s="140" t="s">
        <v>69</v>
      </c>
      <c r="R105" s="141" t="s">
        <v>70</v>
      </c>
      <c r="S105" s="186"/>
    </row>
    <row r="106" spans="1:20" ht="14.5" x14ac:dyDescent="0.35">
      <c r="A106" s="179" t="s">
        <v>122</v>
      </c>
      <c r="B106" s="180" t="s">
        <v>58</v>
      </c>
      <c r="C106" s="180" t="s">
        <v>59</v>
      </c>
      <c r="D106" s="179">
        <v>0.06</v>
      </c>
      <c r="E106" s="179">
        <v>0</v>
      </c>
      <c r="F106" s="179">
        <v>0.4</v>
      </c>
      <c r="G106" s="179">
        <v>0.4</v>
      </c>
      <c r="H106" s="179">
        <v>0</v>
      </c>
      <c r="I106" s="179">
        <v>0</v>
      </c>
      <c r="J106" s="179"/>
      <c r="K106" s="179"/>
      <c r="L106" s="179"/>
      <c r="M106" s="179"/>
      <c r="N106" s="179"/>
      <c r="O106" s="179"/>
      <c r="P106" s="179"/>
      <c r="Q106" s="181">
        <f>SUM(D106:K106)</f>
        <v>0.8600000000000001</v>
      </c>
      <c r="R106" s="179" t="s">
        <v>71</v>
      </c>
      <c r="S106" s="194"/>
    </row>
    <row r="107" spans="1:20" ht="14.5" x14ac:dyDescent="0.35">
      <c r="A107" s="179" t="s">
        <v>124</v>
      </c>
      <c r="B107" s="180" t="s">
        <v>58</v>
      </c>
      <c r="C107" s="180" t="s">
        <v>59</v>
      </c>
      <c r="D107" s="179">
        <v>0.01</v>
      </c>
      <c r="E107" s="179">
        <v>0</v>
      </c>
      <c r="F107" s="179">
        <v>0.37</v>
      </c>
      <c r="G107" s="179">
        <v>0.4</v>
      </c>
      <c r="H107" s="179">
        <v>0</v>
      </c>
      <c r="I107" s="179">
        <v>0</v>
      </c>
      <c r="J107" s="179"/>
      <c r="K107" s="179"/>
      <c r="L107" s="179"/>
      <c r="M107" s="179"/>
      <c r="N107" s="179"/>
      <c r="O107" s="179"/>
      <c r="P107" s="179"/>
      <c r="Q107" s="181">
        <f t="shared" ref="Q107:Q116" si="4">SUM(D107:K107)</f>
        <v>0.78</v>
      </c>
      <c r="R107" s="179" t="s">
        <v>71</v>
      </c>
      <c r="S107" s="194"/>
    </row>
    <row r="108" spans="1:20" ht="14.5" x14ac:dyDescent="0.35">
      <c r="A108" s="179" t="s">
        <v>127</v>
      </c>
      <c r="B108" s="180" t="s">
        <v>58</v>
      </c>
      <c r="C108" s="180" t="s">
        <v>59</v>
      </c>
      <c r="D108" s="179">
        <v>0.01</v>
      </c>
      <c r="E108" s="179">
        <v>0</v>
      </c>
      <c r="F108" s="179">
        <v>0.33</v>
      </c>
      <c r="G108" s="179"/>
      <c r="H108" s="179">
        <v>0</v>
      </c>
      <c r="I108" s="179">
        <v>0</v>
      </c>
      <c r="J108" s="179"/>
      <c r="K108" s="179"/>
      <c r="L108" s="179"/>
      <c r="M108" s="179"/>
      <c r="N108" s="179"/>
      <c r="O108" s="179"/>
      <c r="P108" s="179"/>
      <c r="Q108" s="181">
        <f t="shared" si="4"/>
        <v>0.34</v>
      </c>
      <c r="R108" s="179" t="s">
        <v>71</v>
      </c>
      <c r="S108" s="194"/>
    </row>
    <row r="109" spans="1:20" ht="14.5" x14ac:dyDescent="0.35">
      <c r="A109" s="179" t="s">
        <v>129</v>
      </c>
      <c r="B109" s="180" t="s">
        <v>58</v>
      </c>
      <c r="C109" s="180" t="s">
        <v>59</v>
      </c>
      <c r="D109" s="179">
        <v>0.56000000000000005</v>
      </c>
      <c r="E109" s="179">
        <v>0</v>
      </c>
      <c r="F109" s="179"/>
      <c r="G109" s="179">
        <v>0.71</v>
      </c>
      <c r="H109" s="179">
        <v>0</v>
      </c>
      <c r="I109" s="179">
        <v>0</v>
      </c>
      <c r="J109" s="179"/>
      <c r="K109" s="179"/>
      <c r="L109" s="179"/>
      <c r="M109" s="179"/>
      <c r="N109" s="179"/>
      <c r="O109" s="179"/>
      <c r="P109" s="179"/>
      <c r="Q109" s="181">
        <f t="shared" si="4"/>
        <v>1.27</v>
      </c>
      <c r="R109" s="179" t="s">
        <v>71</v>
      </c>
      <c r="S109" s="194"/>
    </row>
    <row r="110" spans="1:20" ht="14.5" x14ac:dyDescent="0.35">
      <c r="A110" s="179" t="s">
        <v>131</v>
      </c>
      <c r="B110" s="180" t="s">
        <v>58</v>
      </c>
      <c r="C110" s="180" t="s">
        <v>59</v>
      </c>
      <c r="D110" s="179">
        <v>0.57999999999999996</v>
      </c>
      <c r="E110" s="179">
        <v>0</v>
      </c>
      <c r="F110" s="179">
        <v>0.43</v>
      </c>
      <c r="G110" s="179">
        <v>0.19</v>
      </c>
      <c r="H110" s="179">
        <v>0</v>
      </c>
      <c r="I110" s="179">
        <v>0</v>
      </c>
      <c r="J110" s="179"/>
      <c r="K110" s="179"/>
      <c r="L110" s="179"/>
      <c r="M110" s="179"/>
      <c r="N110" s="179"/>
      <c r="O110" s="179"/>
      <c r="P110" s="179"/>
      <c r="Q110" s="181">
        <f t="shared" si="4"/>
        <v>1.2</v>
      </c>
      <c r="R110" s="179" t="s">
        <v>71</v>
      </c>
      <c r="S110" s="194"/>
    </row>
    <row r="111" spans="1:20" ht="14.5" x14ac:dyDescent="0.35">
      <c r="A111" s="179" t="s">
        <v>133</v>
      </c>
      <c r="B111" s="180" t="s">
        <v>58</v>
      </c>
      <c r="C111" s="180" t="s">
        <v>59</v>
      </c>
      <c r="D111" s="179">
        <v>0.05</v>
      </c>
      <c r="E111" s="179">
        <v>0</v>
      </c>
      <c r="F111" s="179"/>
      <c r="G111" s="179">
        <v>0.2</v>
      </c>
      <c r="H111" s="179">
        <v>0.01</v>
      </c>
      <c r="I111" s="179">
        <v>0.01</v>
      </c>
      <c r="J111" s="179"/>
      <c r="K111" s="179"/>
      <c r="L111" s="179"/>
      <c r="M111" s="179"/>
      <c r="N111" s="179"/>
      <c r="O111" s="179"/>
      <c r="P111" s="179"/>
      <c r="Q111" s="181">
        <f t="shared" si="4"/>
        <v>0.27</v>
      </c>
      <c r="R111" s="179" t="s">
        <v>71</v>
      </c>
      <c r="S111" s="194"/>
    </row>
    <row r="112" spans="1:20" ht="14.5" x14ac:dyDescent="0.35">
      <c r="A112" s="179" t="s">
        <v>140</v>
      </c>
      <c r="B112" s="182" t="s">
        <v>61</v>
      </c>
      <c r="C112" s="182" t="s">
        <v>62</v>
      </c>
      <c r="D112" s="179">
        <v>0</v>
      </c>
      <c r="E112" s="179">
        <v>0</v>
      </c>
      <c r="F112" s="179">
        <v>0.22</v>
      </c>
      <c r="G112" s="179">
        <v>0</v>
      </c>
      <c r="H112" s="179">
        <v>0</v>
      </c>
      <c r="I112" s="179">
        <v>0.22</v>
      </c>
      <c r="J112" s="179"/>
      <c r="K112" s="179"/>
      <c r="L112" s="179"/>
      <c r="M112" s="179"/>
      <c r="N112" s="179"/>
      <c r="O112" s="179"/>
      <c r="P112" s="179"/>
      <c r="Q112" s="181">
        <f t="shared" si="4"/>
        <v>0.44</v>
      </c>
      <c r="R112" s="179" t="s">
        <v>71</v>
      </c>
      <c r="S112" s="194"/>
    </row>
    <row r="113" spans="1:20" ht="14.5" x14ac:dyDescent="0.35">
      <c r="A113" s="179" t="s">
        <v>144</v>
      </c>
      <c r="B113" s="182" t="s">
        <v>63</v>
      </c>
      <c r="C113" s="182" t="s">
        <v>29</v>
      </c>
      <c r="D113" s="179">
        <v>0</v>
      </c>
      <c r="E113" s="179">
        <v>0</v>
      </c>
      <c r="F113" s="179">
        <v>0.14000000000000001</v>
      </c>
      <c r="G113" s="179">
        <v>0</v>
      </c>
      <c r="H113" s="179">
        <v>0</v>
      </c>
      <c r="I113" s="179">
        <v>0.06</v>
      </c>
      <c r="J113" s="179"/>
      <c r="K113" s="179"/>
      <c r="L113" s="179"/>
      <c r="M113" s="179"/>
      <c r="N113" s="179"/>
      <c r="O113" s="179"/>
      <c r="P113" s="179"/>
      <c r="Q113" s="181">
        <f t="shared" si="4"/>
        <v>0.2</v>
      </c>
      <c r="R113" s="179" t="s">
        <v>71</v>
      </c>
      <c r="S113" s="194"/>
    </row>
    <row r="114" spans="1:20" ht="14.5" x14ac:dyDescent="0.35">
      <c r="A114" s="179" t="s">
        <v>149</v>
      </c>
      <c r="B114" s="182" t="s">
        <v>64</v>
      </c>
      <c r="C114" s="182" t="s">
        <v>65</v>
      </c>
      <c r="D114" s="179">
        <v>3.71</v>
      </c>
      <c r="E114" s="179">
        <v>0</v>
      </c>
      <c r="F114" s="179">
        <v>0</v>
      </c>
      <c r="G114" s="179">
        <v>0</v>
      </c>
      <c r="H114" s="179">
        <v>0</v>
      </c>
      <c r="I114" s="179">
        <v>0</v>
      </c>
      <c r="J114" s="179"/>
      <c r="K114" s="179"/>
      <c r="L114" s="179"/>
      <c r="M114" s="179"/>
      <c r="N114" s="179"/>
      <c r="O114" s="179"/>
      <c r="P114" s="179"/>
      <c r="Q114" s="181">
        <f t="shared" si="4"/>
        <v>3.71</v>
      </c>
      <c r="R114" s="179" t="s">
        <v>72</v>
      </c>
      <c r="S114" s="194"/>
    </row>
    <row r="115" spans="1:20" ht="14.5" x14ac:dyDescent="0.35">
      <c r="A115" s="179" t="s">
        <v>133</v>
      </c>
      <c r="B115" s="182" t="s">
        <v>64</v>
      </c>
      <c r="C115" s="182" t="s">
        <v>65</v>
      </c>
      <c r="D115" s="179">
        <v>2.61</v>
      </c>
      <c r="E115" s="179">
        <v>0</v>
      </c>
      <c r="F115" s="179">
        <v>0</v>
      </c>
      <c r="G115" s="179">
        <v>0</v>
      </c>
      <c r="H115" s="179">
        <v>0</v>
      </c>
      <c r="I115" s="179">
        <v>0</v>
      </c>
      <c r="J115" s="179"/>
      <c r="K115" s="179"/>
      <c r="L115" s="179"/>
      <c r="M115" s="179"/>
      <c r="N115" s="179"/>
      <c r="O115" s="179"/>
      <c r="P115" s="179"/>
      <c r="Q115" s="181">
        <f t="shared" si="4"/>
        <v>2.61</v>
      </c>
      <c r="R115" s="179" t="s">
        <v>180</v>
      </c>
      <c r="S115" s="194"/>
    </row>
    <row r="116" spans="1:20" ht="14.5" x14ac:dyDescent="0.35">
      <c r="A116" s="179" t="s">
        <v>159</v>
      </c>
      <c r="B116" s="179" t="s">
        <v>156</v>
      </c>
      <c r="C116" s="179" t="s">
        <v>157</v>
      </c>
      <c r="D116" s="179">
        <v>2.39</v>
      </c>
      <c r="E116" s="179">
        <v>0</v>
      </c>
      <c r="F116" s="179">
        <v>0</v>
      </c>
      <c r="G116" s="179">
        <v>0</v>
      </c>
      <c r="H116" s="179">
        <v>0</v>
      </c>
      <c r="I116" s="179">
        <v>0</v>
      </c>
      <c r="J116" s="179"/>
      <c r="K116" s="179"/>
      <c r="L116" s="179"/>
      <c r="M116" s="179"/>
      <c r="N116" s="179"/>
      <c r="O116" s="179"/>
      <c r="P116" s="179"/>
      <c r="Q116" s="181">
        <f t="shared" si="4"/>
        <v>2.39</v>
      </c>
      <c r="R116" s="179" t="s">
        <v>72</v>
      </c>
      <c r="S116" s="194"/>
    </row>
    <row r="117" spans="1:20" ht="17.5" customHeight="1" x14ac:dyDescent="0.35">
      <c r="A117" s="199">
        <v>45869</v>
      </c>
      <c r="B117" s="200" t="s">
        <v>156</v>
      </c>
      <c r="C117" s="200" t="s">
        <v>179</v>
      </c>
      <c r="D117" s="200">
        <v>2.39</v>
      </c>
      <c r="E117" s="200">
        <v>0</v>
      </c>
      <c r="F117" s="200">
        <v>0</v>
      </c>
      <c r="G117" s="200">
        <v>0</v>
      </c>
      <c r="H117" s="200">
        <v>0</v>
      </c>
      <c r="I117" s="200">
        <v>0</v>
      </c>
      <c r="J117" s="200">
        <v>5.9509999999999996</v>
      </c>
      <c r="K117" s="200">
        <v>0.35288000000000003</v>
      </c>
      <c r="L117" s="200"/>
      <c r="M117" s="200"/>
      <c r="N117" s="200"/>
      <c r="O117" s="200"/>
      <c r="P117" s="200"/>
      <c r="Q117" s="201">
        <f>SUM(D117:K117)</f>
        <v>8.6938800000000001</v>
      </c>
      <c r="R117" s="200" t="s">
        <v>72</v>
      </c>
      <c r="S117" s="194"/>
    </row>
    <row r="118" spans="1:20" ht="0.65" customHeight="1" x14ac:dyDescent="0.35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9"/>
      <c r="R118" s="112"/>
      <c r="S118" s="112"/>
    </row>
    <row r="119" spans="1:20" ht="0.65" customHeight="1" x14ac:dyDescent="0.35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9"/>
      <c r="R119" s="112"/>
      <c r="S119" s="112"/>
    </row>
    <row r="120" spans="1:20" ht="14.5" x14ac:dyDescent="0.35">
      <c r="A120" s="206" t="s">
        <v>1</v>
      </c>
      <c r="B120" s="207" t="s">
        <v>68</v>
      </c>
      <c r="C120" s="208" t="s">
        <v>3</v>
      </c>
      <c r="D120" s="208" t="s">
        <v>4</v>
      </c>
      <c r="E120" s="208" t="s">
        <v>19</v>
      </c>
      <c r="F120" s="208" t="s">
        <v>20</v>
      </c>
      <c r="G120" s="208" t="s">
        <v>21</v>
      </c>
      <c r="H120" s="208" t="s">
        <v>22</v>
      </c>
      <c r="I120" s="208" t="s">
        <v>23</v>
      </c>
      <c r="J120" s="208" t="s">
        <v>176</v>
      </c>
      <c r="K120" s="208" t="s">
        <v>170</v>
      </c>
      <c r="L120" s="208" t="s">
        <v>181</v>
      </c>
      <c r="M120" s="208" t="s">
        <v>182</v>
      </c>
      <c r="N120" s="208" t="s">
        <v>183</v>
      </c>
      <c r="O120" s="208" t="s">
        <v>184</v>
      </c>
      <c r="P120" s="208" t="s">
        <v>185</v>
      </c>
      <c r="Q120" s="207" t="s">
        <v>69</v>
      </c>
      <c r="R120" s="208" t="s">
        <v>70</v>
      </c>
      <c r="S120" s="186"/>
    </row>
    <row r="121" spans="1:20" ht="15" customHeight="1" x14ac:dyDescent="0.35">
      <c r="A121" s="209" t="s">
        <v>186</v>
      </c>
      <c r="B121" s="204" t="s">
        <v>58</v>
      </c>
      <c r="C121" s="204" t="s">
        <v>59</v>
      </c>
      <c r="D121" s="203">
        <v>0</v>
      </c>
      <c r="E121" s="203">
        <v>0</v>
      </c>
      <c r="F121" s="203">
        <v>0</v>
      </c>
      <c r="G121" s="203">
        <v>0</v>
      </c>
      <c r="H121" s="203">
        <v>0</v>
      </c>
      <c r="I121" s="203">
        <v>0</v>
      </c>
      <c r="J121" s="203">
        <v>0</v>
      </c>
      <c r="K121" s="203">
        <v>0</v>
      </c>
      <c r="L121" s="203">
        <v>0</v>
      </c>
      <c r="M121" s="203">
        <v>0</v>
      </c>
      <c r="N121" s="203">
        <v>0</v>
      </c>
      <c r="O121" s="203">
        <v>0</v>
      </c>
      <c r="P121" s="203">
        <v>0</v>
      </c>
      <c r="Q121" s="205">
        <f t="shared" ref="Q121:Q133" si="5">SUM(D121:P121)</f>
        <v>0</v>
      </c>
      <c r="R121" s="205" t="s">
        <v>71</v>
      </c>
    </row>
    <row r="122" spans="1:20" ht="14.5" x14ac:dyDescent="0.35">
      <c r="A122" s="209" t="s">
        <v>186</v>
      </c>
      <c r="B122" s="204" t="s">
        <v>61</v>
      </c>
      <c r="C122" s="204" t="s">
        <v>62</v>
      </c>
      <c r="D122" s="203">
        <v>0</v>
      </c>
      <c r="E122" s="203">
        <v>0</v>
      </c>
      <c r="F122" s="203">
        <v>0</v>
      </c>
      <c r="G122" s="203">
        <v>0</v>
      </c>
      <c r="H122" s="203">
        <v>0</v>
      </c>
      <c r="I122" s="203">
        <v>0</v>
      </c>
      <c r="J122" s="203">
        <v>0</v>
      </c>
      <c r="K122" s="203">
        <v>0</v>
      </c>
      <c r="L122" s="203">
        <v>0</v>
      </c>
      <c r="M122" s="203">
        <v>0</v>
      </c>
      <c r="N122" s="203">
        <v>0</v>
      </c>
      <c r="O122" s="203">
        <v>0</v>
      </c>
      <c r="P122" s="203">
        <v>0</v>
      </c>
      <c r="Q122" s="205">
        <f t="shared" si="5"/>
        <v>0</v>
      </c>
      <c r="R122" s="205" t="s">
        <v>71</v>
      </c>
    </row>
    <row r="123" spans="1:20" ht="14.5" x14ac:dyDescent="0.35">
      <c r="A123" s="209" t="s">
        <v>186</v>
      </c>
      <c r="B123" s="204" t="s">
        <v>63</v>
      </c>
      <c r="C123" s="204" t="s">
        <v>29</v>
      </c>
      <c r="D123" s="203">
        <v>0</v>
      </c>
      <c r="E123" s="203">
        <v>0</v>
      </c>
      <c r="F123" s="203">
        <v>0</v>
      </c>
      <c r="G123" s="203">
        <v>0</v>
      </c>
      <c r="H123" s="203">
        <v>0</v>
      </c>
      <c r="I123" s="203">
        <v>0</v>
      </c>
      <c r="J123" s="203">
        <v>0</v>
      </c>
      <c r="K123" s="203">
        <v>0</v>
      </c>
      <c r="L123" s="203">
        <v>0</v>
      </c>
      <c r="M123" s="203">
        <v>0</v>
      </c>
      <c r="N123" s="203">
        <v>0</v>
      </c>
      <c r="O123" s="203">
        <v>0</v>
      </c>
      <c r="P123" s="203">
        <v>0</v>
      </c>
      <c r="Q123" s="205">
        <f t="shared" si="5"/>
        <v>0</v>
      </c>
      <c r="R123" s="205" t="s">
        <v>71</v>
      </c>
    </row>
    <row r="124" spans="1:20" ht="14.5" x14ac:dyDescent="0.35">
      <c r="A124" s="209" t="s">
        <v>186</v>
      </c>
      <c r="B124" s="204" t="s">
        <v>64</v>
      </c>
      <c r="C124" s="204" t="s">
        <v>65</v>
      </c>
      <c r="D124" s="203">
        <v>0</v>
      </c>
      <c r="E124" s="203">
        <v>0</v>
      </c>
      <c r="F124" s="203">
        <v>0</v>
      </c>
      <c r="G124" s="203">
        <v>0</v>
      </c>
      <c r="H124" s="203">
        <v>0</v>
      </c>
      <c r="I124" s="203">
        <v>0</v>
      </c>
      <c r="J124" s="203">
        <v>0</v>
      </c>
      <c r="K124" s="203">
        <v>0</v>
      </c>
      <c r="L124" s="203">
        <v>0</v>
      </c>
      <c r="M124" s="203">
        <v>0</v>
      </c>
      <c r="N124" s="203">
        <v>0</v>
      </c>
      <c r="O124" s="203">
        <v>0</v>
      </c>
      <c r="P124" s="203">
        <v>0</v>
      </c>
      <c r="Q124" s="205">
        <f t="shared" si="5"/>
        <v>0</v>
      </c>
      <c r="R124" s="205" t="s">
        <v>72</v>
      </c>
    </row>
    <row r="125" spans="1:20" ht="14.5" x14ac:dyDescent="0.35">
      <c r="A125" s="209">
        <v>45895</v>
      </c>
      <c r="B125" s="205" t="s">
        <v>179</v>
      </c>
      <c r="C125" s="205" t="s">
        <v>187</v>
      </c>
      <c r="D125" s="203">
        <v>0</v>
      </c>
      <c r="E125" s="203">
        <v>0</v>
      </c>
      <c r="F125" s="203">
        <v>0</v>
      </c>
      <c r="G125" s="203">
        <v>0</v>
      </c>
      <c r="H125" s="203">
        <v>0</v>
      </c>
      <c r="I125" s="203">
        <v>0</v>
      </c>
      <c r="J125" s="203">
        <v>0</v>
      </c>
      <c r="K125" s="203">
        <v>0</v>
      </c>
      <c r="L125" s="203">
        <v>0</v>
      </c>
      <c r="M125" s="203">
        <v>8.7299999999999999E-3</v>
      </c>
      <c r="N125" s="203">
        <v>0</v>
      </c>
      <c r="O125" s="203">
        <v>0</v>
      </c>
      <c r="P125" s="203">
        <v>0</v>
      </c>
      <c r="Q125" s="205">
        <f t="shared" si="5"/>
        <v>8.7299999999999999E-3</v>
      </c>
      <c r="R125" s="205" t="s">
        <v>188</v>
      </c>
    </row>
    <row r="126" spans="1:20" ht="14.5" x14ac:dyDescent="0.35">
      <c r="A126" s="209">
        <v>45895</v>
      </c>
      <c r="B126" s="203" t="s">
        <v>179</v>
      </c>
      <c r="C126" s="203" t="s">
        <v>189</v>
      </c>
      <c r="D126" s="203">
        <v>0</v>
      </c>
      <c r="E126" s="203">
        <v>0</v>
      </c>
      <c r="F126" s="203">
        <v>0</v>
      </c>
      <c r="G126" s="203">
        <v>0</v>
      </c>
      <c r="H126" s="203">
        <v>0</v>
      </c>
      <c r="I126" s="203">
        <v>0</v>
      </c>
      <c r="J126" s="203">
        <v>0</v>
      </c>
      <c r="K126" s="203">
        <v>0</v>
      </c>
      <c r="L126" s="203">
        <v>1.349E-2</v>
      </c>
      <c r="M126" s="203">
        <v>1.9050000000000001E-2</v>
      </c>
      <c r="N126" s="203">
        <v>1.58E-3</v>
      </c>
      <c r="O126" s="203">
        <v>2.2000000000000001E-4</v>
      </c>
      <c r="P126" s="203">
        <v>3.7000000000000002E-3</v>
      </c>
      <c r="Q126" s="205">
        <f t="shared" si="5"/>
        <v>3.8039999999999997E-2</v>
      </c>
      <c r="R126" s="205" t="s">
        <v>188</v>
      </c>
      <c r="T126">
        <f>SUM(Q125:Q126)</f>
        <v>4.6769999999999999E-2</v>
      </c>
    </row>
    <row r="127" spans="1:20" ht="14.5" x14ac:dyDescent="0.35">
      <c r="A127" s="209">
        <v>45896</v>
      </c>
      <c r="B127" s="203" t="s">
        <v>190</v>
      </c>
      <c r="C127" s="203" t="s">
        <v>191</v>
      </c>
      <c r="D127" s="203">
        <v>0</v>
      </c>
      <c r="E127" s="203">
        <v>0</v>
      </c>
      <c r="F127" s="203">
        <v>0</v>
      </c>
      <c r="G127" s="203">
        <v>0</v>
      </c>
      <c r="H127" s="203">
        <v>0</v>
      </c>
      <c r="I127" s="203">
        <v>0</v>
      </c>
      <c r="J127" s="203">
        <v>0</v>
      </c>
      <c r="K127" s="203">
        <v>0</v>
      </c>
      <c r="L127" s="203"/>
      <c r="M127" s="203">
        <v>0</v>
      </c>
      <c r="N127" s="203">
        <v>0</v>
      </c>
      <c r="O127" s="203">
        <v>0</v>
      </c>
      <c r="P127" s="203">
        <v>0</v>
      </c>
      <c r="Q127" s="205">
        <f t="shared" si="5"/>
        <v>0</v>
      </c>
      <c r="R127" s="205" t="s">
        <v>188</v>
      </c>
    </row>
    <row r="128" spans="1:20" ht="14.5" x14ac:dyDescent="0.35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5">
        <f t="shared" si="5"/>
        <v>0</v>
      </c>
      <c r="R128" s="205"/>
    </row>
    <row r="129" spans="1:19" ht="14.5" x14ac:dyDescent="0.35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 t="s">
        <v>206</v>
      </c>
      <c r="L129" s="203"/>
      <c r="M129" s="203"/>
      <c r="N129" s="203"/>
      <c r="O129" s="203"/>
      <c r="P129" s="203"/>
      <c r="Q129" s="205">
        <f t="shared" si="5"/>
        <v>0</v>
      </c>
      <c r="R129" s="205"/>
    </row>
    <row r="130" spans="1:19" ht="14.5" x14ac:dyDescent="0.35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5">
        <f t="shared" si="5"/>
        <v>0</v>
      </c>
      <c r="R130" s="205"/>
    </row>
    <row r="131" spans="1:19" ht="14.5" x14ac:dyDescent="0.35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5">
        <f t="shared" si="5"/>
        <v>0</v>
      </c>
      <c r="R131" s="205"/>
    </row>
    <row r="132" spans="1:19" ht="14.5" x14ac:dyDescent="0.35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5">
        <f t="shared" si="5"/>
        <v>0</v>
      </c>
      <c r="R132" s="205"/>
    </row>
    <row r="133" spans="1:19" ht="14.5" x14ac:dyDescent="0.35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5">
        <f t="shared" si="5"/>
        <v>0</v>
      </c>
      <c r="R133" s="205"/>
    </row>
    <row r="134" spans="1:19" ht="14.5" x14ac:dyDescent="0.35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5"/>
      <c r="R134" s="205"/>
    </row>
    <row r="135" spans="1:19" ht="14.5" x14ac:dyDescent="0.35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5"/>
      <c r="R135" s="205"/>
    </row>
    <row r="136" spans="1:19" ht="14.5" x14ac:dyDescent="0.3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5"/>
      <c r="R136" s="205"/>
    </row>
    <row r="137" spans="1:19" ht="14.5" x14ac:dyDescent="0.3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5"/>
      <c r="R137" s="205"/>
    </row>
    <row r="138" spans="1:19" ht="14.5" x14ac:dyDescent="0.3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5"/>
      <c r="R138" s="205"/>
    </row>
    <row r="139" spans="1:19" ht="14.5" x14ac:dyDescent="0.35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5"/>
      <c r="R139" s="205"/>
    </row>
    <row r="140" spans="1:19" ht="14.5" x14ac:dyDescent="0.35">
      <c r="Q140" s="202"/>
      <c r="R140" s="202"/>
    </row>
    <row r="141" spans="1:19" ht="14.5" x14ac:dyDescent="0.35">
      <c r="C141" s="195" t="s">
        <v>192</v>
      </c>
      <c r="D141" s="141" t="s">
        <v>4</v>
      </c>
      <c r="E141" s="141" t="s">
        <v>19</v>
      </c>
      <c r="F141" s="141" t="s">
        <v>20</v>
      </c>
      <c r="G141" s="141" t="s">
        <v>21</v>
      </c>
      <c r="H141" s="141" t="s">
        <v>22</v>
      </c>
      <c r="I141" s="141" t="s">
        <v>23</v>
      </c>
      <c r="J141" s="141" t="s">
        <v>176</v>
      </c>
      <c r="K141" s="141" t="s">
        <v>170</v>
      </c>
      <c r="L141" s="141" t="s">
        <v>181</v>
      </c>
      <c r="M141" s="141" t="s">
        <v>182</v>
      </c>
      <c r="N141" s="141" t="s">
        <v>183</v>
      </c>
      <c r="O141" s="141" t="s">
        <v>193</v>
      </c>
      <c r="P141" s="211" t="s">
        <v>194</v>
      </c>
      <c r="Q141" s="210">
        <v>0</v>
      </c>
      <c r="R141" s="210"/>
      <c r="S141" s="212" t="s">
        <v>195</v>
      </c>
    </row>
    <row r="142" spans="1:19" ht="14.5" x14ac:dyDescent="0.35">
      <c r="B142" t="s">
        <v>196</v>
      </c>
      <c r="C142" t="s">
        <v>197</v>
      </c>
      <c r="D142">
        <f>SUM(D1:D121)</f>
        <v>100.00000000000007</v>
      </c>
      <c r="E142" s="20">
        <f>SUM(E1:E121)</f>
        <v>4.6039999999999983</v>
      </c>
      <c r="F142" s="20">
        <f t="shared" ref="F142:P142" si="6">SUM(F1:F120)</f>
        <v>32.356999999999978</v>
      </c>
      <c r="G142">
        <f t="shared" si="6"/>
        <v>11.939999999999996</v>
      </c>
      <c r="H142">
        <f t="shared" si="6"/>
        <v>3.5969999999999986</v>
      </c>
      <c r="I142">
        <f t="shared" si="6"/>
        <v>3.37</v>
      </c>
      <c r="J142">
        <f t="shared" si="6"/>
        <v>5.9509999999999996</v>
      </c>
      <c r="K142">
        <f t="shared" si="6"/>
        <v>9.7775132039999999</v>
      </c>
      <c r="L142">
        <f t="shared" si="6"/>
        <v>0</v>
      </c>
      <c r="M142">
        <f t="shared" si="6"/>
        <v>0</v>
      </c>
      <c r="N142">
        <f t="shared" si="6"/>
        <v>0</v>
      </c>
      <c r="O142">
        <f t="shared" si="6"/>
        <v>0</v>
      </c>
      <c r="P142">
        <f t="shared" si="6"/>
        <v>0</v>
      </c>
      <c r="Q142" s="20">
        <f>SUM(Q1:Q121)</f>
        <v>165.53699781</v>
      </c>
      <c r="R142" s="20">
        <f>SUM(E142:J142)</f>
        <v>61.818999999999974</v>
      </c>
      <c r="S142">
        <f t="shared" ref="S142:S153" si="7">R142/Q142*100</f>
        <v>37.34452165850837</v>
      </c>
    </row>
    <row r="143" spans="1:19" ht="14.5" x14ac:dyDescent="0.35">
      <c r="A143">
        <v>2024</v>
      </c>
      <c r="B143" t="s">
        <v>198</v>
      </c>
      <c r="C143" t="s">
        <v>197</v>
      </c>
      <c r="D143">
        <f t="shared" ref="D143:Q143" si="8">SUM(D2:D8)</f>
        <v>7.12</v>
      </c>
      <c r="E143" s="20">
        <f t="shared" si="8"/>
        <v>1.6700000000000002</v>
      </c>
      <c r="F143" s="20">
        <f t="shared" si="8"/>
        <v>2.4900000000000002</v>
      </c>
      <c r="G143">
        <f t="shared" si="8"/>
        <v>0</v>
      </c>
      <c r="H143" s="20">
        <f t="shared" si="8"/>
        <v>2.0099999999999998</v>
      </c>
      <c r="I143" s="20">
        <f t="shared" si="8"/>
        <v>0</v>
      </c>
      <c r="J143" s="20">
        <f t="shared" si="8"/>
        <v>0</v>
      </c>
      <c r="K143" s="20">
        <f t="shared" si="8"/>
        <v>0</v>
      </c>
      <c r="L143" s="20">
        <f t="shared" si="8"/>
        <v>0</v>
      </c>
      <c r="M143" s="20">
        <f t="shared" si="8"/>
        <v>0</v>
      </c>
      <c r="N143" s="20">
        <f t="shared" si="8"/>
        <v>0</v>
      </c>
      <c r="O143" s="20">
        <f t="shared" si="8"/>
        <v>0</v>
      </c>
      <c r="P143" s="20">
        <f t="shared" si="8"/>
        <v>0</v>
      </c>
      <c r="Q143" s="20">
        <f t="shared" si="8"/>
        <v>11.280000000000001</v>
      </c>
      <c r="R143">
        <f>SUM(E143:J143)</f>
        <v>6.17</v>
      </c>
      <c r="S143">
        <f t="shared" si="7"/>
        <v>54.698581560283678</v>
      </c>
    </row>
    <row r="144" spans="1:19" ht="14.5" x14ac:dyDescent="0.35">
      <c r="B144" t="s">
        <v>199</v>
      </c>
      <c r="C144" t="s">
        <v>197</v>
      </c>
      <c r="D144" s="20">
        <f t="shared" ref="D144:Q144" si="9">SUM(D10:D20)</f>
        <v>9.58</v>
      </c>
      <c r="E144" s="20">
        <f t="shared" si="9"/>
        <v>0.9</v>
      </c>
      <c r="F144" s="20">
        <f t="shared" si="9"/>
        <v>4.3600000000000003</v>
      </c>
      <c r="G144" s="20">
        <f t="shared" si="9"/>
        <v>1.69</v>
      </c>
      <c r="H144" s="20">
        <f t="shared" si="9"/>
        <v>0.51</v>
      </c>
      <c r="I144" s="20">
        <f t="shared" si="9"/>
        <v>0.18</v>
      </c>
      <c r="J144" s="20">
        <f t="shared" si="9"/>
        <v>0</v>
      </c>
      <c r="K144" s="20">
        <f t="shared" si="9"/>
        <v>0</v>
      </c>
      <c r="L144" s="20">
        <f t="shared" si="9"/>
        <v>0</v>
      </c>
      <c r="M144" s="20">
        <f t="shared" si="9"/>
        <v>0</v>
      </c>
      <c r="N144" s="20">
        <f t="shared" si="9"/>
        <v>0</v>
      </c>
      <c r="O144" s="20">
        <f t="shared" si="9"/>
        <v>0</v>
      </c>
      <c r="P144" s="20">
        <f t="shared" si="9"/>
        <v>0</v>
      </c>
      <c r="Q144" s="20">
        <f t="shared" si="9"/>
        <v>17.22</v>
      </c>
      <c r="R144">
        <f>SUM(E144:J144)</f>
        <v>7.6400000000000006</v>
      </c>
      <c r="S144">
        <f t="shared" si="7"/>
        <v>44.367015098722426</v>
      </c>
    </row>
    <row r="145" spans="1:19" ht="14.5" x14ac:dyDescent="0.35">
      <c r="B145" t="s">
        <v>200</v>
      </c>
      <c r="C145" t="s">
        <v>197</v>
      </c>
      <c r="D145" s="20">
        <f t="shared" ref="D145:Q145" si="10">SUM(D22:D32)</f>
        <v>16.04</v>
      </c>
      <c r="E145" s="20">
        <f t="shared" si="10"/>
        <v>0.95700000000000007</v>
      </c>
      <c r="F145" s="20">
        <f t="shared" si="10"/>
        <v>4.6370000000000013</v>
      </c>
      <c r="G145" s="20">
        <f t="shared" si="10"/>
        <v>1.6059999999999999</v>
      </c>
      <c r="H145" s="20">
        <f t="shared" si="10"/>
        <v>0.04</v>
      </c>
      <c r="I145" s="20">
        <f t="shared" si="10"/>
        <v>0.03</v>
      </c>
      <c r="J145" s="20">
        <f t="shared" si="10"/>
        <v>0</v>
      </c>
      <c r="K145" s="20">
        <f t="shared" si="10"/>
        <v>0</v>
      </c>
      <c r="L145" s="20">
        <f t="shared" si="10"/>
        <v>0</v>
      </c>
      <c r="M145" s="20">
        <f t="shared" si="10"/>
        <v>0</v>
      </c>
      <c r="N145" s="20">
        <f t="shared" si="10"/>
        <v>0</v>
      </c>
      <c r="O145" s="20">
        <f t="shared" si="10"/>
        <v>0</v>
      </c>
      <c r="P145" s="20">
        <f t="shared" si="10"/>
        <v>0</v>
      </c>
      <c r="Q145" s="20">
        <f t="shared" si="10"/>
        <v>23.31</v>
      </c>
      <c r="R145">
        <f>SUM(E145:J145)</f>
        <v>7.2700000000000014</v>
      </c>
      <c r="S145">
        <f t="shared" si="7"/>
        <v>31.188331188331198</v>
      </c>
    </row>
    <row r="146" spans="1:19" ht="14.5" x14ac:dyDescent="0.35">
      <c r="B146" t="s">
        <v>201</v>
      </c>
      <c r="C146" t="s">
        <v>197</v>
      </c>
      <c r="D146" s="20">
        <f t="shared" ref="D146:Q146" si="11">SUM(D34:D44)</f>
        <v>13.92</v>
      </c>
      <c r="E146" s="20">
        <f t="shared" si="11"/>
        <v>0.89200000000000013</v>
      </c>
      <c r="F146" s="20">
        <f t="shared" si="11"/>
        <v>7.36</v>
      </c>
      <c r="G146" s="20">
        <f t="shared" si="11"/>
        <v>2.2639999999999998</v>
      </c>
      <c r="H146" s="20">
        <f t="shared" si="11"/>
        <v>0.7569999999999999</v>
      </c>
      <c r="I146" s="20">
        <f t="shared" si="11"/>
        <v>0.05</v>
      </c>
      <c r="J146" s="20">
        <f t="shared" si="11"/>
        <v>0</v>
      </c>
      <c r="K146" s="20">
        <f t="shared" si="11"/>
        <v>0</v>
      </c>
      <c r="L146" s="20">
        <f t="shared" si="11"/>
        <v>0</v>
      </c>
      <c r="M146" s="20">
        <f t="shared" si="11"/>
        <v>0</v>
      </c>
      <c r="N146" s="20">
        <f t="shared" si="11"/>
        <v>0</v>
      </c>
      <c r="O146" s="20">
        <f t="shared" si="11"/>
        <v>0</v>
      </c>
      <c r="P146" s="20">
        <f t="shared" si="11"/>
        <v>0</v>
      </c>
      <c r="Q146" s="20">
        <f t="shared" si="11"/>
        <v>25.242999999999999</v>
      </c>
      <c r="R146" s="20">
        <f>SUM(E146:J146)</f>
        <v>11.323</v>
      </c>
      <c r="S146">
        <f t="shared" si="7"/>
        <v>44.855999683080462</v>
      </c>
    </row>
    <row r="147" spans="1:19" ht="14.5" x14ac:dyDescent="0.35">
      <c r="A147">
        <v>2025</v>
      </c>
      <c r="B147" t="s">
        <v>198</v>
      </c>
      <c r="C147" t="s">
        <v>197</v>
      </c>
      <c r="D147" s="20">
        <f>SUM(D46:D49)</f>
        <v>4.25</v>
      </c>
      <c r="E147" s="20">
        <f>SUM(E46:E49)</f>
        <v>0.03</v>
      </c>
      <c r="F147" s="20">
        <f>SUM(F46:F49)</f>
        <v>2.1599999999999997</v>
      </c>
      <c r="G147" s="20">
        <f>SUM(G46:G49)</f>
        <v>0.75</v>
      </c>
      <c r="H147" s="20">
        <f>SUM(H46:H49)</f>
        <v>7.0000000000000007E-2</v>
      </c>
      <c r="I147" s="20">
        <f>SUM(I34:I44)</f>
        <v>0.05</v>
      </c>
      <c r="J147" s="20">
        <f>SUM(J34:J44)</f>
        <v>0</v>
      </c>
      <c r="K147" s="20">
        <v>2.206</v>
      </c>
      <c r="L147" s="20">
        <f>SUM(L34:L44)</f>
        <v>0</v>
      </c>
      <c r="M147" s="20">
        <f>SUM(M34:M44)</f>
        <v>0</v>
      </c>
      <c r="N147" s="20">
        <f>SUM(N34:N44)</f>
        <v>0</v>
      </c>
      <c r="O147" s="20">
        <f>SUM(O34:O44)</f>
        <v>0</v>
      </c>
      <c r="P147" s="20">
        <f>SUM(P34:P44)</f>
        <v>0</v>
      </c>
      <c r="Q147" s="20">
        <f>SUM(Q46:Q49)</f>
        <v>10.135999999999999</v>
      </c>
      <c r="R147" s="20">
        <f t="shared" ref="R147:R153" si="12">SUM(E147:K147)</f>
        <v>5.2659999999999991</v>
      </c>
      <c r="S147">
        <f t="shared" si="7"/>
        <v>51.953433307024468</v>
      </c>
    </row>
    <row r="148" spans="1:19" ht="14.5" x14ac:dyDescent="0.35">
      <c r="B148" t="s">
        <v>199</v>
      </c>
      <c r="C148" t="s">
        <v>197</v>
      </c>
      <c r="D148" s="20">
        <f t="shared" ref="D148:J148" si="13">SUM(D51:D59)</f>
        <v>7.370000000000001</v>
      </c>
      <c r="E148" s="20">
        <f t="shared" si="13"/>
        <v>5.5E-2</v>
      </c>
      <c r="F148" s="20">
        <f t="shared" si="13"/>
        <v>1.9499999999999997</v>
      </c>
      <c r="G148" s="20">
        <f t="shared" si="13"/>
        <v>0.83</v>
      </c>
      <c r="H148" s="20">
        <f t="shared" si="13"/>
        <v>0.08</v>
      </c>
      <c r="I148" s="20">
        <f t="shared" si="13"/>
        <v>0.45</v>
      </c>
      <c r="J148" s="20">
        <f t="shared" si="13"/>
        <v>0</v>
      </c>
      <c r="K148" s="20">
        <v>2.3359999999999999</v>
      </c>
      <c r="L148" s="20">
        <f t="shared" ref="L148:Q148" si="14">SUM(L51:L59)</f>
        <v>0</v>
      </c>
      <c r="M148" s="20">
        <f t="shared" si="14"/>
        <v>0</v>
      </c>
      <c r="N148" s="20">
        <f t="shared" si="14"/>
        <v>0</v>
      </c>
      <c r="O148" s="20">
        <f t="shared" si="14"/>
        <v>0</v>
      </c>
      <c r="P148" s="20">
        <f t="shared" si="14"/>
        <v>0</v>
      </c>
      <c r="Q148" s="20">
        <f t="shared" si="14"/>
        <v>13.071000000000002</v>
      </c>
      <c r="R148" s="20">
        <f t="shared" si="12"/>
        <v>5.7010000000000005</v>
      </c>
      <c r="S148">
        <f t="shared" si="7"/>
        <v>43.615637671180473</v>
      </c>
    </row>
    <row r="149" spans="1:19" ht="14.5" x14ac:dyDescent="0.35">
      <c r="B149" t="s">
        <v>200</v>
      </c>
      <c r="C149" t="s">
        <v>197</v>
      </c>
      <c r="D149" s="20">
        <f t="shared" ref="D149:J149" si="15">SUM(D61:D71)</f>
        <v>10.17</v>
      </c>
      <c r="E149" s="20">
        <f t="shared" si="15"/>
        <v>0.04</v>
      </c>
      <c r="F149" s="20">
        <f t="shared" si="15"/>
        <v>2.88</v>
      </c>
      <c r="G149" s="42">
        <f t="shared" si="15"/>
        <v>0.6</v>
      </c>
      <c r="H149" s="42">
        <f t="shared" si="15"/>
        <v>6.0000000000000005E-2</v>
      </c>
      <c r="I149" s="20">
        <f t="shared" si="15"/>
        <v>0.67</v>
      </c>
      <c r="J149" s="20">
        <f t="shared" si="15"/>
        <v>0</v>
      </c>
      <c r="K149" s="20">
        <v>2.7178</v>
      </c>
      <c r="L149" s="20">
        <f t="shared" ref="L149:Q149" si="16">SUM(L61:L71)</f>
        <v>0</v>
      </c>
      <c r="M149" s="20">
        <f t="shared" si="16"/>
        <v>0</v>
      </c>
      <c r="N149" s="20">
        <f t="shared" si="16"/>
        <v>0</v>
      </c>
      <c r="O149" s="20">
        <f t="shared" si="16"/>
        <v>0</v>
      </c>
      <c r="P149" s="20">
        <f t="shared" si="16"/>
        <v>0</v>
      </c>
      <c r="Q149" s="20">
        <f t="shared" si="16"/>
        <v>14.79</v>
      </c>
      <c r="R149" s="20">
        <f t="shared" si="12"/>
        <v>6.9678000000000004</v>
      </c>
      <c r="S149">
        <f t="shared" si="7"/>
        <v>47.111561866125768</v>
      </c>
    </row>
    <row r="150" spans="1:19" ht="14.5" x14ac:dyDescent="0.35">
      <c r="B150" t="s">
        <v>201</v>
      </c>
      <c r="C150" t="s">
        <v>197</v>
      </c>
      <c r="D150" s="20">
        <f t="shared" ref="D150:J150" si="17">SUM(D73:D90)</f>
        <v>13.780000000000003</v>
      </c>
      <c r="E150" s="20">
        <f t="shared" si="17"/>
        <v>6.0000000000000005E-2</v>
      </c>
      <c r="F150" s="20">
        <f t="shared" si="17"/>
        <v>2.44</v>
      </c>
      <c r="G150" s="42">
        <f t="shared" si="17"/>
        <v>1.1300000000000001</v>
      </c>
      <c r="H150" s="42">
        <f t="shared" si="17"/>
        <v>0.05</v>
      </c>
      <c r="I150" s="20">
        <f t="shared" si="17"/>
        <v>0.45</v>
      </c>
      <c r="J150" s="20">
        <f t="shared" si="17"/>
        <v>0</v>
      </c>
      <c r="K150" s="20">
        <v>1.4041999999999999</v>
      </c>
      <c r="L150" s="20">
        <f t="shared" ref="L150:Q150" si="18">SUM(L73:L90)</f>
        <v>0</v>
      </c>
      <c r="M150" s="20">
        <f t="shared" si="18"/>
        <v>0</v>
      </c>
      <c r="N150" s="20">
        <f t="shared" si="18"/>
        <v>0</v>
      </c>
      <c r="O150" s="20">
        <f t="shared" si="18"/>
        <v>0</v>
      </c>
      <c r="P150" s="20">
        <f t="shared" si="18"/>
        <v>0</v>
      </c>
      <c r="Q150" s="20">
        <f t="shared" si="18"/>
        <v>17.91</v>
      </c>
      <c r="R150" s="20">
        <f t="shared" si="12"/>
        <v>5.5342000000000002</v>
      </c>
      <c r="S150">
        <f t="shared" si="7"/>
        <v>30.900055834729201</v>
      </c>
    </row>
    <row r="151" spans="1:19" ht="14.5" x14ac:dyDescent="0.35">
      <c r="B151" t="s">
        <v>202</v>
      </c>
      <c r="C151" t="s">
        <v>197</v>
      </c>
      <c r="D151" s="20">
        <f t="shared" ref="D151:J151" si="19">SUM(D92:D95)</f>
        <v>1.73</v>
      </c>
      <c r="E151" s="20">
        <f t="shared" si="19"/>
        <v>0</v>
      </c>
      <c r="F151" s="20">
        <f t="shared" si="19"/>
        <v>0.65</v>
      </c>
      <c r="G151" s="42">
        <f t="shared" si="19"/>
        <v>0.3</v>
      </c>
      <c r="H151" s="42">
        <f t="shared" si="19"/>
        <v>0</v>
      </c>
      <c r="I151" s="20">
        <f t="shared" si="19"/>
        <v>0.15000000000000002</v>
      </c>
      <c r="J151" s="20">
        <f t="shared" si="19"/>
        <v>0</v>
      </c>
      <c r="K151" s="20">
        <v>0.29751539399999999</v>
      </c>
      <c r="L151" s="20">
        <f t="shared" ref="L151:Q151" si="20">SUM(L92:L95)</f>
        <v>0</v>
      </c>
      <c r="M151" s="20">
        <f t="shared" si="20"/>
        <v>0</v>
      </c>
      <c r="N151" s="20">
        <f t="shared" si="20"/>
        <v>0</v>
      </c>
      <c r="O151" s="20">
        <f t="shared" si="20"/>
        <v>0</v>
      </c>
      <c r="P151" s="20">
        <f t="shared" si="20"/>
        <v>0</v>
      </c>
      <c r="Q151" s="20">
        <f t="shared" si="20"/>
        <v>2.83</v>
      </c>
      <c r="R151" s="20">
        <f t="shared" si="12"/>
        <v>1.397515394</v>
      </c>
      <c r="S151">
        <f t="shared" si="7"/>
        <v>49.382169399293282</v>
      </c>
    </row>
    <row r="152" spans="1:19" ht="14.5" x14ac:dyDescent="0.35">
      <c r="B152" t="s">
        <v>203</v>
      </c>
      <c r="C152" t="s">
        <v>197</v>
      </c>
      <c r="D152">
        <f t="shared" ref="D152:J152" si="21">SUM(D97:D104)</f>
        <v>3.67</v>
      </c>
      <c r="E152" s="20">
        <f t="shared" si="21"/>
        <v>0</v>
      </c>
      <c r="F152">
        <f t="shared" si="21"/>
        <v>1.54</v>
      </c>
      <c r="G152">
        <f t="shared" si="21"/>
        <v>0.87</v>
      </c>
      <c r="H152">
        <f t="shared" si="21"/>
        <v>0.01</v>
      </c>
      <c r="I152">
        <f t="shared" si="21"/>
        <v>0.43</v>
      </c>
      <c r="J152">
        <f t="shared" si="21"/>
        <v>0</v>
      </c>
      <c r="K152" s="20">
        <v>0.46311781000000002</v>
      </c>
      <c r="L152" s="20">
        <f t="shared" ref="L152:Q152" si="22">SUM(L97:L104)</f>
        <v>0</v>
      </c>
      <c r="M152" s="20">
        <f t="shared" si="22"/>
        <v>0</v>
      </c>
      <c r="N152" s="20">
        <f t="shared" si="22"/>
        <v>0</v>
      </c>
      <c r="O152" s="20">
        <f t="shared" si="22"/>
        <v>0</v>
      </c>
      <c r="P152" s="20">
        <f t="shared" si="22"/>
        <v>0</v>
      </c>
      <c r="Q152" s="20">
        <f t="shared" si="22"/>
        <v>6.9831178099999995</v>
      </c>
      <c r="R152" s="20">
        <f t="shared" si="12"/>
        <v>3.3131178100000001</v>
      </c>
      <c r="S152">
        <f t="shared" si="7"/>
        <v>47.444678725819756</v>
      </c>
    </row>
    <row r="153" spans="1:19" ht="14.5" x14ac:dyDescent="0.35">
      <c r="A153" t="s">
        <v>207</v>
      </c>
      <c r="B153" t="s">
        <v>204</v>
      </c>
      <c r="C153" t="s">
        <v>197</v>
      </c>
      <c r="D153">
        <f t="shared" ref="D153:I153" si="23">SUM(D106:D117)</f>
        <v>12.370000000000001</v>
      </c>
      <c r="E153">
        <f t="shared" si="23"/>
        <v>0</v>
      </c>
      <c r="F153">
        <f t="shared" si="23"/>
        <v>1.8900000000000001</v>
      </c>
      <c r="G153">
        <f t="shared" si="23"/>
        <v>1.9</v>
      </c>
      <c r="H153">
        <f t="shared" si="23"/>
        <v>0.01</v>
      </c>
      <c r="I153">
        <f t="shared" si="23"/>
        <v>0.29000000000000004</v>
      </c>
      <c r="J153">
        <v>5.9509999999999996</v>
      </c>
      <c r="K153" s="20">
        <v>0.35288000000000003</v>
      </c>
      <c r="L153" s="20">
        <f t="shared" ref="L153:Q153" si="24">SUM(L106:L117)</f>
        <v>0</v>
      </c>
      <c r="M153" s="20">
        <f t="shared" si="24"/>
        <v>0</v>
      </c>
      <c r="N153" s="20">
        <f t="shared" si="24"/>
        <v>0</v>
      </c>
      <c r="O153" s="20">
        <f t="shared" si="24"/>
        <v>0</v>
      </c>
      <c r="P153" s="20">
        <f t="shared" si="24"/>
        <v>0</v>
      </c>
      <c r="Q153" s="20">
        <f t="shared" si="24"/>
        <v>22.76388</v>
      </c>
      <c r="R153" s="20">
        <f t="shared" si="12"/>
        <v>10.393880000000001</v>
      </c>
      <c r="S153">
        <f t="shared" si="7"/>
        <v>45.65952728620956</v>
      </c>
    </row>
    <row r="154" spans="1:19" ht="14.5" x14ac:dyDescent="0.35">
      <c r="B154" t="s">
        <v>205</v>
      </c>
      <c r="C154" t="s">
        <v>197</v>
      </c>
      <c r="L154" s="20"/>
      <c r="P154" s="20"/>
    </row>
    <row r="155" spans="1:19" ht="14.5" x14ac:dyDescent="0.35">
      <c r="C155" t="s">
        <v>197</v>
      </c>
    </row>
    <row r="156" spans="1:19" ht="14.5" x14ac:dyDescent="0.35"/>
    <row r="157" spans="1:19" ht="14.5" x14ac:dyDescent="0.35"/>
  </sheetData>
  <phoneticPr fontId="1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D7DB-0F36-454A-AA88-929CC966C6E1}">
  <dimension ref="A1:K18"/>
  <sheetViews>
    <sheetView workbookViewId="0">
      <selection activeCell="A2" sqref="A2:K18"/>
    </sheetView>
  </sheetViews>
  <sheetFormatPr defaultRowHeight="14.5" x14ac:dyDescent="0.35"/>
  <cols>
    <col min="1" max="1" width="11.453125" customWidth="1"/>
    <col min="2" max="2" width="9.1796875" style="2"/>
    <col min="3" max="3" width="41.54296875" bestFit="1" customWidth="1"/>
    <col min="4" max="4" width="11.453125" style="20" customWidth="1"/>
    <col min="5" max="6" width="10.54296875" style="20" customWidth="1"/>
    <col min="7" max="7" width="12.453125" style="20" bestFit="1" customWidth="1"/>
    <col min="8" max="8" width="12.453125" style="20" customWidth="1"/>
    <col min="9" max="9" width="14.1796875" style="20" bestFit="1" customWidth="1"/>
    <col min="10" max="10" width="9.1796875" style="4"/>
    <col min="11" max="11" width="16.453125" bestFit="1" customWidth="1"/>
  </cols>
  <sheetData>
    <row r="1" spans="1:11" x14ac:dyDescent="0.35">
      <c r="A1" s="5" t="s">
        <v>0</v>
      </c>
      <c r="B1" s="6"/>
      <c r="C1" s="5"/>
      <c r="D1" s="19"/>
      <c r="E1" s="19"/>
      <c r="F1" s="19"/>
      <c r="G1" s="19"/>
      <c r="H1" s="19"/>
      <c r="I1" s="19"/>
      <c r="J1" s="3"/>
    </row>
    <row r="2" spans="1:11" x14ac:dyDescent="0.35">
      <c r="B2" s="1"/>
      <c r="J2" s="3"/>
    </row>
    <row r="3" spans="1:11" x14ac:dyDescent="0.35">
      <c r="A3" s="5" t="s">
        <v>1</v>
      </c>
      <c r="B3" s="6" t="s">
        <v>2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</row>
    <row r="4" spans="1:11" x14ac:dyDescent="0.35">
      <c r="A4" s="9"/>
      <c r="B4" s="10"/>
      <c r="C4" s="9"/>
      <c r="D4" s="22"/>
      <c r="E4" s="22"/>
      <c r="F4" s="22"/>
      <c r="G4" s="22"/>
      <c r="H4" s="22"/>
      <c r="I4" s="22"/>
      <c r="J4" s="11"/>
      <c r="K4" s="9"/>
    </row>
    <row r="5" spans="1:11" x14ac:dyDescent="0.35">
      <c r="A5" t="s">
        <v>24</v>
      </c>
      <c r="B5" s="2">
        <v>45208</v>
      </c>
      <c r="C5" t="s">
        <v>25</v>
      </c>
      <c r="D5" s="20">
        <v>0.2</v>
      </c>
      <c r="E5" s="20">
        <v>0.17</v>
      </c>
      <c r="F5" s="20">
        <v>0.4</v>
      </c>
      <c r="G5" s="20">
        <v>0.79</v>
      </c>
      <c r="H5" s="20">
        <v>0.18</v>
      </c>
      <c r="I5" s="20">
        <v>0.06</v>
      </c>
      <c r="J5" s="4">
        <v>1.8</v>
      </c>
      <c r="K5" t="s">
        <v>11</v>
      </c>
    </row>
    <row r="6" spans="1:11" x14ac:dyDescent="0.35">
      <c r="A6" t="s">
        <v>26</v>
      </c>
      <c r="C6" t="s">
        <v>25</v>
      </c>
      <c r="D6" s="20">
        <v>0.1</v>
      </c>
      <c r="E6" s="20">
        <v>0.15</v>
      </c>
      <c r="F6" s="20">
        <v>0.43</v>
      </c>
      <c r="G6" s="20">
        <v>0.32</v>
      </c>
      <c r="H6" s="20">
        <v>0.1</v>
      </c>
      <c r="I6" s="20">
        <v>0</v>
      </c>
      <c r="J6" s="4">
        <v>1.1000000000000001</v>
      </c>
      <c r="K6" t="s">
        <v>11</v>
      </c>
    </row>
    <row r="7" spans="1:11" x14ac:dyDescent="0.35">
      <c r="A7" t="s">
        <v>27</v>
      </c>
      <c r="C7" t="s">
        <v>25</v>
      </c>
      <c r="D7" s="20">
        <v>0.13</v>
      </c>
      <c r="E7" s="20">
        <v>0.04</v>
      </c>
      <c r="F7" s="20">
        <v>0.41</v>
      </c>
      <c r="G7" s="20">
        <v>0.3</v>
      </c>
      <c r="H7" s="20">
        <v>0.01</v>
      </c>
      <c r="I7" s="20">
        <v>0.02</v>
      </c>
      <c r="J7" s="4">
        <v>0.91</v>
      </c>
      <c r="K7" t="s">
        <v>11</v>
      </c>
    </row>
    <row r="9" spans="1:11" x14ac:dyDescent="0.35">
      <c r="A9" t="s">
        <v>28</v>
      </c>
      <c r="B9" s="2">
        <v>45207</v>
      </c>
      <c r="C9" t="s">
        <v>29</v>
      </c>
      <c r="F9" s="20">
        <v>0.2</v>
      </c>
      <c r="J9" s="4">
        <v>0.2</v>
      </c>
      <c r="K9" t="s">
        <v>11</v>
      </c>
    </row>
    <row r="10" spans="1:11" x14ac:dyDescent="0.35">
      <c r="A10" t="s">
        <v>27</v>
      </c>
      <c r="C10" t="s">
        <v>29</v>
      </c>
      <c r="D10" s="20">
        <v>0.06</v>
      </c>
      <c r="F10" s="20">
        <v>0.12</v>
      </c>
      <c r="J10" s="4">
        <v>0.18</v>
      </c>
      <c r="K10" t="s">
        <v>11</v>
      </c>
    </row>
    <row r="11" spans="1:11" x14ac:dyDescent="0.35">
      <c r="A11" t="s">
        <v>30</v>
      </c>
      <c r="B11" s="2">
        <v>45700</v>
      </c>
      <c r="C11" t="s">
        <v>29</v>
      </c>
      <c r="D11" s="20">
        <v>0.25</v>
      </c>
      <c r="E11" s="20">
        <v>0.4</v>
      </c>
      <c r="F11" s="20">
        <v>0.67</v>
      </c>
      <c r="G11" s="20">
        <v>0.16</v>
      </c>
      <c r="H11" s="20">
        <v>0.2</v>
      </c>
      <c r="I11" s="20">
        <v>0</v>
      </c>
      <c r="J11" s="4">
        <v>1.68</v>
      </c>
      <c r="K11" t="s">
        <v>11</v>
      </c>
    </row>
    <row r="13" spans="1:11" x14ac:dyDescent="0.35">
      <c r="A13" t="s">
        <v>24</v>
      </c>
      <c r="B13" s="2">
        <v>45206</v>
      </c>
      <c r="C13" t="s">
        <v>31</v>
      </c>
      <c r="F13" s="20">
        <v>0.23</v>
      </c>
      <c r="I13" s="20">
        <v>0.1</v>
      </c>
      <c r="J13" s="4">
        <v>0.33</v>
      </c>
      <c r="K13" t="s">
        <v>11</v>
      </c>
    </row>
    <row r="14" spans="1:11" x14ac:dyDescent="0.35">
      <c r="A14" t="s">
        <v>28</v>
      </c>
      <c r="C14" t="s">
        <v>31</v>
      </c>
      <c r="F14" s="20">
        <v>0.33</v>
      </c>
      <c r="J14" s="4">
        <v>0.33</v>
      </c>
      <c r="K14" t="s">
        <v>11</v>
      </c>
    </row>
    <row r="15" spans="1:11" x14ac:dyDescent="0.35">
      <c r="A15" t="s">
        <v>27</v>
      </c>
      <c r="C15" t="s">
        <v>31</v>
      </c>
      <c r="E15" s="20">
        <v>0.12</v>
      </c>
      <c r="J15" s="4">
        <v>0.12</v>
      </c>
      <c r="K15" t="s">
        <v>11</v>
      </c>
    </row>
    <row r="16" spans="1:11" x14ac:dyDescent="0.35">
      <c r="A16" t="s">
        <v>32</v>
      </c>
      <c r="B16" s="2">
        <v>45699</v>
      </c>
      <c r="C16" t="s">
        <v>31</v>
      </c>
      <c r="D16" s="20">
        <v>0.53</v>
      </c>
      <c r="E16" s="20">
        <v>0.02</v>
      </c>
      <c r="F16" s="20">
        <v>1.57</v>
      </c>
      <c r="G16" s="20">
        <v>0.12</v>
      </c>
      <c r="H16" s="20">
        <v>0.02</v>
      </c>
      <c r="I16" s="20">
        <v>0</v>
      </c>
      <c r="J16" s="4">
        <v>2.2599999999999998</v>
      </c>
      <c r="K16" t="s">
        <v>11</v>
      </c>
    </row>
    <row r="18" spans="1:11" x14ac:dyDescent="0.35">
      <c r="A18" t="s">
        <v>33</v>
      </c>
      <c r="B18" s="2">
        <v>45204</v>
      </c>
      <c r="C18" t="s">
        <v>34</v>
      </c>
      <c r="D18" s="20">
        <v>8.31</v>
      </c>
      <c r="J18" s="4">
        <v>8.31</v>
      </c>
      <c r="K18" t="s">
        <v>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6805-8C7B-411F-B6DE-0C83A6DF15F8}">
  <dimension ref="A1:K30"/>
  <sheetViews>
    <sheetView workbookViewId="0">
      <selection activeCell="A4" sqref="A4:K18"/>
    </sheetView>
  </sheetViews>
  <sheetFormatPr defaultRowHeight="14.5" x14ac:dyDescent="0.35"/>
  <cols>
    <col min="1" max="1" width="12.453125" customWidth="1"/>
    <col min="2" max="2" width="9.1796875" style="2"/>
    <col min="3" max="3" width="40.54296875" customWidth="1"/>
    <col min="4" max="4" width="8.453125" bestFit="1" customWidth="1"/>
    <col min="5" max="5" width="9.81640625" style="20" customWidth="1"/>
    <col min="6" max="6" width="10.1796875" style="20" bestFit="1" customWidth="1"/>
    <col min="7" max="7" width="12.453125" style="20" bestFit="1" customWidth="1"/>
    <col min="8" max="8" width="8.453125" style="20" bestFit="1" customWidth="1"/>
    <col min="9" max="9" width="14.1796875" style="20" bestFit="1" customWidth="1"/>
    <col min="10" max="10" width="9.1796875" style="2"/>
    <col min="11" max="11" width="15.81640625" bestFit="1" customWidth="1"/>
  </cols>
  <sheetData>
    <row r="1" spans="1:11" x14ac:dyDescent="0.35">
      <c r="A1" s="5" t="s">
        <v>0</v>
      </c>
      <c r="B1" s="6"/>
      <c r="C1" s="5"/>
      <c r="D1" s="5"/>
      <c r="E1" s="19"/>
      <c r="F1" s="19"/>
      <c r="G1" s="19"/>
      <c r="H1" s="19"/>
      <c r="I1" s="19"/>
      <c r="J1" s="7"/>
      <c r="K1" s="5"/>
    </row>
    <row r="2" spans="1:11" x14ac:dyDescent="0.35">
      <c r="A2" s="5"/>
      <c r="B2" s="6"/>
      <c r="C2" s="5"/>
      <c r="D2" s="5"/>
      <c r="E2" s="19"/>
      <c r="F2" s="19"/>
      <c r="G2" s="19"/>
      <c r="H2" s="19"/>
      <c r="I2" s="19"/>
      <c r="J2" s="7"/>
      <c r="K2" s="5"/>
    </row>
    <row r="3" spans="1:11" x14ac:dyDescent="0.35">
      <c r="A3" s="5" t="s">
        <v>1</v>
      </c>
      <c r="B3" s="6" t="s">
        <v>2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</row>
    <row r="4" spans="1:11" x14ac:dyDescent="0.35">
      <c r="A4" s="9"/>
      <c r="B4" s="10"/>
      <c r="C4" s="9"/>
      <c r="D4" s="9"/>
      <c r="E4" s="22"/>
      <c r="F4" s="22"/>
      <c r="G4" s="22"/>
      <c r="H4" s="22"/>
      <c r="I4" s="22"/>
      <c r="J4" s="10"/>
      <c r="K4" s="9"/>
    </row>
    <row r="5" spans="1:11" x14ac:dyDescent="0.35">
      <c r="A5" t="s">
        <v>36</v>
      </c>
      <c r="B5" s="2">
        <v>45700</v>
      </c>
      <c r="C5" t="s">
        <v>29</v>
      </c>
      <c r="E5" s="20">
        <v>0.06</v>
      </c>
      <c r="F5" s="20">
        <v>0.2</v>
      </c>
      <c r="J5" s="2">
        <v>0.26</v>
      </c>
      <c r="K5" t="s">
        <v>11</v>
      </c>
    </row>
    <row r="6" spans="1:11" x14ac:dyDescent="0.35">
      <c r="A6" t="s">
        <v>37</v>
      </c>
      <c r="C6" t="s">
        <v>29</v>
      </c>
      <c r="E6" s="20">
        <v>0.08</v>
      </c>
      <c r="F6" s="20">
        <v>2</v>
      </c>
      <c r="J6" s="2">
        <v>2.08</v>
      </c>
      <c r="K6" t="s">
        <v>11</v>
      </c>
    </row>
    <row r="7" spans="1:11" x14ac:dyDescent="0.35">
      <c r="A7" t="s">
        <v>38</v>
      </c>
      <c r="B7" s="2">
        <v>46443</v>
      </c>
      <c r="C7" t="s">
        <v>29</v>
      </c>
      <c r="D7">
        <v>0.03</v>
      </c>
      <c r="F7" s="20">
        <v>1</v>
      </c>
      <c r="I7" s="20">
        <v>0.03</v>
      </c>
      <c r="J7" s="2">
        <f>SUM(D7:I7)</f>
        <v>1.06</v>
      </c>
      <c r="K7" t="s">
        <v>11</v>
      </c>
    </row>
    <row r="9" spans="1:11" x14ac:dyDescent="0.35">
      <c r="A9" t="s">
        <v>39</v>
      </c>
      <c r="B9" s="2">
        <v>45699</v>
      </c>
      <c r="C9" t="s">
        <v>31</v>
      </c>
      <c r="D9">
        <v>0.19</v>
      </c>
      <c r="E9" s="20">
        <v>0</v>
      </c>
      <c r="F9" s="20">
        <v>1.02</v>
      </c>
      <c r="G9" s="20">
        <v>0.54</v>
      </c>
      <c r="H9" s="20">
        <v>0.04</v>
      </c>
      <c r="I9" s="20">
        <v>0</v>
      </c>
      <c r="J9" s="2">
        <f>SUM(D9:I9)</f>
        <v>1.79</v>
      </c>
      <c r="K9" t="s">
        <v>11</v>
      </c>
    </row>
    <row r="10" spans="1:11" x14ac:dyDescent="0.35">
      <c r="A10" t="s">
        <v>40</v>
      </c>
      <c r="B10" s="2">
        <v>46442</v>
      </c>
      <c r="C10" t="s">
        <v>31</v>
      </c>
      <c r="D10">
        <v>0</v>
      </c>
      <c r="E10" s="20">
        <v>0.04</v>
      </c>
      <c r="F10" s="23">
        <v>1.7000000000000001E-2</v>
      </c>
      <c r="G10" s="20">
        <v>0.1</v>
      </c>
      <c r="H10" s="20">
        <v>0</v>
      </c>
      <c r="I10" s="20">
        <v>0</v>
      </c>
      <c r="J10" s="4">
        <f>SUM(E10:I10)</f>
        <v>0.157</v>
      </c>
      <c r="K10" t="s">
        <v>11</v>
      </c>
    </row>
    <row r="12" spans="1:11" x14ac:dyDescent="0.35">
      <c r="A12" t="s">
        <v>41</v>
      </c>
      <c r="B12" s="2">
        <v>45697</v>
      </c>
      <c r="C12" t="s">
        <v>17</v>
      </c>
      <c r="D12">
        <v>7.82</v>
      </c>
      <c r="J12" s="2">
        <v>7.82</v>
      </c>
      <c r="K12" t="s">
        <v>35</v>
      </c>
    </row>
    <row r="13" spans="1:11" x14ac:dyDescent="0.35">
      <c r="A13" t="s">
        <v>40</v>
      </c>
      <c r="B13" s="2">
        <v>46437</v>
      </c>
      <c r="C13" t="s">
        <v>17</v>
      </c>
      <c r="D13">
        <v>7.77</v>
      </c>
      <c r="J13" s="2">
        <v>7.77</v>
      </c>
      <c r="K13" t="s">
        <v>35</v>
      </c>
    </row>
    <row r="15" spans="1:11" x14ac:dyDescent="0.35">
      <c r="A15" t="s">
        <v>42</v>
      </c>
      <c r="B15" s="2">
        <v>45701</v>
      </c>
      <c r="C15" t="s">
        <v>43</v>
      </c>
      <c r="D15">
        <v>0.23</v>
      </c>
      <c r="E15" s="20">
        <v>0.75</v>
      </c>
      <c r="F15" s="20">
        <v>0.4</v>
      </c>
      <c r="G15" s="20">
        <v>0.26</v>
      </c>
      <c r="H15" s="20">
        <v>0</v>
      </c>
      <c r="I15" s="20">
        <v>0</v>
      </c>
      <c r="J15" s="2">
        <f>SUM(D15:I15)</f>
        <v>1.64</v>
      </c>
      <c r="K15" t="s">
        <v>11</v>
      </c>
    </row>
    <row r="16" spans="1:11" x14ac:dyDescent="0.35">
      <c r="A16" t="s">
        <v>44</v>
      </c>
      <c r="C16" t="s">
        <v>43</v>
      </c>
      <c r="G16" s="20">
        <v>0.59</v>
      </c>
      <c r="J16" s="2">
        <v>0.59</v>
      </c>
      <c r="K16" t="s">
        <v>11</v>
      </c>
    </row>
    <row r="17" spans="1:11" x14ac:dyDescent="0.35">
      <c r="A17" t="s">
        <v>39</v>
      </c>
      <c r="C17" t="s">
        <v>43</v>
      </c>
      <c r="E17" s="23">
        <v>1.0999999999999999E-2</v>
      </c>
      <c r="G17" s="20">
        <v>3.5000000000000003E-2</v>
      </c>
      <c r="J17" s="24">
        <f>SUM(E17:I17)</f>
        <v>4.5999999999999999E-2</v>
      </c>
      <c r="K17" t="s">
        <v>11</v>
      </c>
    </row>
    <row r="18" spans="1:11" x14ac:dyDescent="0.35">
      <c r="A18" t="s">
        <v>45</v>
      </c>
      <c r="C18" t="s">
        <v>43</v>
      </c>
      <c r="E18" s="23">
        <v>1.6E-2</v>
      </c>
      <c r="G18" s="20">
        <v>8.1000000000000003E-2</v>
      </c>
      <c r="J18" s="24">
        <f>SUM(E18:I18)</f>
        <v>9.7000000000000003E-2</v>
      </c>
      <c r="K18" t="s">
        <v>11</v>
      </c>
    </row>
    <row r="30" spans="1:11" x14ac:dyDescent="0.35">
      <c r="C30" s="5"/>
      <c r="D30" s="5"/>
      <c r="E30" s="19"/>
      <c r="F30" s="19"/>
      <c r="G30" s="19"/>
      <c r="H30" s="19"/>
      <c r="I30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3511-241F-4DD0-A0A6-716B253AB387}">
  <dimension ref="A1:K32"/>
  <sheetViews>
    <sheetView workbookViewId="0">
      <selection activeCell="A5" sqref="A5:K19"/>
    </sheetView>
  </sheetViews>
  <sheetFormatPr defaultRowHeight="14.5" x14ac:dyDescent="0.35"/>
  <cols>
    <col min="1" max="1" width="14.54296875" customWidth="1"/>
    <col min="2" max="2" width="9.1796875" style="2"/>
    <col min="3" max="3" width="38.54296875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1.81640625" style="2" customWidth="1"/>
    <col min="11" max="11" width="15.81640625" bestFit="1" customWidth="1"/>
  </cols>
  <sheetData>
    <row r="1" spans="1:11" x14ac:dyDescent="0.35">
      <c r="A1" s="5" t="s">
        <v>0</v>
      </c>
      <c r="B1" s="6"/>
      <c r="C1" s="5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5" t="s">
        <v>1</v>
      </c>
      <c r="B3" s="6" t="s">
        <v>2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</row>
    <row r="4" spans="1:11" x14ac:dyDescent="0.35">
      <c r="A4" s="9"/>
      <c r="B4" s="10"/>
      <c r="C4" s="9"/>
      <c r="D4" s="22"/>
      <c r="E4" s="22"/>
      <c r="F4" s="22"/>
      <c r="G4" s="9"/>
      <c r="H4" s="9"/>
      <c r="I4" s="9"/>
      <c r="J4" s="10"/>
      <c r="K4" s="9"/>
    </row>
    <row r="5" spans="1:11" x14ac:dyDescent="0.35">
      <c r="A5" t="s">
        <v>46</v>
      </c>
      <c r="B5" s="2">
        <v>46445</v>
      </c>
      <c r="C5" t="s">
        <v>47</v>
      </c>
      <c r="D5" s="20">
        <v>1.82</v>
      </c>
      <c r="J5" s="2">
        <v>1.82</v>
      </c>
      <c r="K5" t="s">
        <v>35</v>
      </c>
    </row>
    <row r="6" spans="1:11" x14ac:dyDescent="0.35">
      <c r="A6" t="s">
        <v>48</v>
      </c>
      <c r="C6" t="s">
        <v>47</v>
      </c>
      <c r="D6" s="20">
        <v>1.35</v>
      </c>
      <c r="J6" s="2">
        <v>1.35</v>
      </c>
      <c r="K6" t="s">
        <v>35</v>
      </c>
    </row>
    <row r="8" spans="1:11" x14ac:dyDescent="0.35">
      <c r="A8" t="s">
        <v>49</v>
      </c>
      <c r="B8" s="2">
        <v>46444</v>
      </c>
      <c r="C8" t="s">
        <v>43</v>
      </c>
      <c r="D8" s="20">
        <v>0.1</v>
      </c>
      <c r="E8" s="20">
        <v>0.1</v>
      </c>
      <c r="G8">
        <v>0.69</v>
      </c>
      <c r="H8">
        <v>0.11</v>
      </c>
      <c r="I8">
        <v>0</v>
      </c>
      <c r="J8" s="4">
        <f>SUM(D8:I8)</f>
        <v>0.99999999999999989</v>
      </c>
      <c r="K8" t="s">
        <v>11</v>
      </c>
    </row>
    <row r="9" spans="1:11" x14ac:dyDescent="0.35">
      <c r="A9" t="s">
        <v>50</v>
      </c>
      <c r="C9" t="s">
        <v>43</v>
      </c>
      <c r="D9" s="20">
        <v>0.15</v>
      </c>
      <c r="E9" s="20">
        <v>0.23</v>
      </c>
      <c r="F9" s="20">
        <v>2.72</v>
      </c>
      <c r="G9">
        <v>0.61</v>
      </c>
      <c r="H9">
        <v>0.12</v>
      </c>
      <c r="I9">
        <v>0</v>
      </c>
      <c r="J9" s="4">
        <f>SUM(D9:I9)</f>
        <v>3.83</v>
      </c>
      <c r="K9" t="s">
        <v>11</v>
      </c>
    </row>
    <row r="10" spans="1:11" x14ac:dyDescent="0.35">
      <c r="A10" t="s">
        <v>51</v>
      </c>
      <c r="C10" t="s">
        <v>43</v>
      </c>
      <c r="D10" s="20">
        <v>0.3</v>
      </c>
      <c r="E10" s="23">
        <v>4.2000000000000003E-2</v>
      </c>
      <c r="F10" s="20">
        <v>3.44</v>
      </c>
      <c r="G10">
        <v>0.224</v>
      </c>
      <c r="H10">
        <v>1.7000000000000001E-2</v>
      </c>
      <c r="I10">
        <v>0</v>
      </c>
      <c r="J10" s="4">
        <f>SUM(D10:I10)</f>
        <v>4.0230000000000006</v>
      </c>
    </row>
    <row r="11" spans="1:11" x14ac:dyDescent="0.35">
      <c r="A11" t="s">
        <v>52</v>
      </c>
      <c r="B11" s="2">
        <v>46942</v>
      </c>
      <c r="C11" t="s">
        <v>43</v>
      </c>
      <c r="D11" s="20">
        <v>0.23</v>
      </c>
      <c r="E11" s="23">
        <v>0.03</v>
      </c>
      <c r="F11" s="20">
        <v>0.42</v>
      </c>
      <c r="G11">
        <v>0.31</v>
      </c>
      <c r="H11">
        <v>0.04</v>
      </c>
      <c r="I11">
        <v>0</v>
      </c>
      <c r="J11" s="4">
        <f>SUM(D11:I11)</f>
        <v>1.03</v>
      </c>
      <c r="K11" t="s">
        <v>11</v>
      </c>
    </row>
    <row r="13" spans="1:11" x14ac:dyDescent="0.35">
      <c r="A13" t="s">
        <v>48</v>
      </c>
      <c r="B13" s="2">
        <v>46443</v>
      </c>
      <c r="C13" t="s">
        <v>29</v>
      </c>
      <c r="D13" s="20">
        <v>0.27</v>
      </c>
      <c r="E13" s="20">
        <v>0.4</v>
      </c>
      <c r="F13" s="20">
        <v>0</v>
      </c>
      <c r="G13">
        <v>0</v>
      </c>
      <c r="H13">
        <v>0.28999999999999998</v>
      </c>
      <c r="I13">
        <v>0</v>
      </c>
      <c r="J13" s="4">
        <f>SUM(D13:I13)</f>
        <v>0.96</v>
      </c>
      <c r="K13" t="s">
        <v>11</v>
      </c>
    </row>
    <row r="15" spans="1:11" x14ac:dyDescent="0.35">
      <c r="A15" t="s">
        <v>51</v>
      </c>
      <c r="B15" s="2">
        <v>46442</v>
      </c>
      <c r="C15" t="s">
        <v>53</v>
      </c>
      <c r="D15" s="20">
        <v>0.28999999999999998</v>
      </c>
      <c r="E15" s="20">
        <v>0.04</v>
      </c>
      <c r="F15" s="20">
        <v>0.4</v>
      </c>
      <c r="G15" s="20">
        <v>0.22</v>
      </c>
      <c r="H15" s="20">
        <v>0.1</v>
      </c>
      <c r="I15" s="20">
        <v>0.05</v>
      </c>
      <c r="J15" s="4">
        <f>SUM(D15:I15)</f>
        <v>1.1000000000000001</v>
      </c>
      <c r="K15" t="s">
        <v>11</v>
      </c>
    </row>
    <row r="16" spans="1:11" x14ac:dyDescent="0.35">
      <c r="A16" t="s">
        <v>48</v>
      </c>
      <c r="C16" t="s">
        <v>53</v>
      </c>
      <c r="D16" s="20">
        <v>0.23</v>
      </c>
      <c r="E16" s="20">
        <v>0.05</v>
      </c>
      <c r="F16" s="20">
        <v>0.38</v>
      </c>
      <c r="G16" s="20">
        <v>0.21</v>
      </c>
      <c r="H16" s="20">
        <v>0.08</v>
      </c>
      <c r="I16" s="20">
        <v>0</v>
      </c>
      <c r="J16" s="4">
        <f>SUM(D16:I16)</f>
        <v>0.95</v>
      </c>
      <c r="K16" t="s">
        <v>11</v>
      </c>
    </row>
    <row r="18" spans="1:11" x14ac:dyDescent="0.35">
      <c r="A18" t="s">
        <v>54</v>
      </c>
      <c r="B18" s="2">
        <v>46437</v>
      </c>
      <c r="C18" t="s">
        <v>34</v>
      </c>
      <c r="D18" s="20">
        <v>7.66</v>
      </c>
      <c r="J18" s="4">
        <f>SUM(D18:I18)</f>
        <v>7.66</v>
      </c>
      <c r="K18" t="s">
        <v>35</v>
      </c>
    </row>
    <row r="19" spans="1:11" x14ac:dyDescent="0.35">
      <c r="A19" t="s">
        <v>48</v>
      </c>
      <c r="C19" t="s">
        <v>34</v>
      </c>
      <c r="D19" s="20">
        <v>1.52</v>
      </c>
      <c r="J19" s="4">
        <f>SUM(D19:I19)</f>
        <v>1.52</v>
      </c>
      <c r="K19" t="s">
        <v>35</v>
      </c>
    </row>
    <row r="25" spans="1:11" x14ac:dyDescent="0.35">
      <c r="C25" s="5"/>
      <c r="D25" s="19"/>
      <c r="E25" s="19"/>
      <c r="F25" s="19"/>
      <c r="G25" s="5"/>
      <c r="H25" s="5"/>
      <c r="I25" s="5"/>
    </row>
    <row r="30" spans="1:11" x14ac:dyDescent="0.35">
      <c r="C30" s="13"/>
      <c r="D30" s="25"/>
      <c r="E30" s="25"/>
      <c r="F30" s="25"/>
      <c r="G30" s="13"/>
      <c r="H30" s="13"/>
      <c r="I30" s="13"/>
    </row>
    <row r="31" spans="1:11" x14ac:dyDescent="0.35">
      <c r="C31" s="13"/>
      <c r="D31" s="25"/>
      <c r="E31" s="25"/>
      <c r="F31" s="25"/>
      <c r="G31" s="13"/>
      <c r="H31" s="13"/>
      <c r="I31" s="13"/>
    </row>
    <row r="32" spans="1:11" x14ac:dyDescent="0.35">
      <c r="C32" s="13"/>
      <c r="D32" s="25"/>
      <c r="E32" s="25"/>
      <c r="F32" s="25"/>
      <c r="G32" s="13"/>
      <c r="H32" s="13"/>
      <c r="I32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9F23-FB91-4FF0-8CBC-F079C82B4259}">
  <dimension ref="A1:K31"/>
  <sheetViews>
    <sheetView workbookViewId="0">
      <selection activeCell="C24" sqref="C24"/>
    </sheetView>
  </sheetViews>
  <sheetFormatPr defaultRowHeight="14.5" x14ac:dyDescent="0.35"/>
  <cols>
    <col min="1" max="1" width="12.1796875" customWidth="1"/>
    <col min="2" max="2" width="15" customWidth="1"/>
    <col min="3" max="3" width="45.1796875" bestFit="1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8.453125" style="2" customWidth="1"/>
    <col min="11" max="11" width="22.1796875" customWidth="1"/>
  </cols>
  <sheetData>
    <row r="1" spans="1:11" x14ac:dyDescent="0.35">
      <c r="A1" s="27" t="s">
        <v>55</v>
      </c>
      <c r="B1" s="28"/>
      <c r="C1" s="27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29" t="s">
        <v>56</v>
      </c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26"/>
      <c r="B3" s="6"/>
      <c r="C3" s="8" t="s">
        <v>57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</row>
    <row r="4" spans="1:11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</row>
    <row r="5" spans="1:11" x14ac:dyDescent="0.35">
      <c r="A5" s="17"/>
      <c r="B5" s="15" t="s">
        <v>58</v>
      </c>
      <c r="C5" s="18" t="s">
        <v>59</v>
      </c>
      <c r="D5" s="20">
        <v>0.12</v>
      </c>
      <c r="E5" s="20">
        <v>0.03</v>
      </c>
      <c r="F5" s="20">
        <v>1.47</v>
      </c>
      <c r="G5" s="20">
        <v>0.75</v>
      </c>
      <c r="H5" s="20">
        <v>7.0000000000000007E-2</v>
      </c>
      <c r="I5" s="20">
        <v>0.03</v>
      </c>
      <c r="J5" s="4">
        <f>SUM(D5:I5)</f>
        <v>2.4699999999999998</v>
      </c>
      <c r="K5" t="s">
        <v>60</v>
      </c>
    </row>
    <row r="6" spans="1:11" x14ac:dyDescent="0.35">
      <c r="B6" s="15"/>
      <c r="C6" s="18"/>
    </row>
    <row r="7" spans="1:11" x14ac:dyDescent="0.35">
      <c r="C7" s="14"/>
    </row>
    <row r="8" spans="1:11" x14ac:dyDescent="0.35">
      <c r="B8" t="s">
        <v>61</v>
      </c>
      <c r="C8" s="14" t="s">
        <v>62</v>
      </c>
      <c r="F8" s="20">
        <v>0.39</v>
      </c>
      <c r="I8">
        <v>0.42</v>
      </c>
      <c r="J8" s="4">
        <f>SUM(D8:I8)</f>
        <v>0.81</v>
      </c>
      <c r="K8" t="s">
        <v>60</v>
      </c>
    </row>
    <row r="9" spans="1:11" x14ac:dyDescent="0.35">
      <c r="C9" s="14"/>
    </row>
    <row r="10" spans="1:11" x14ac:dyDescent="0.35">
      <c r="E10" s="23"/>
    </row>
    <row r="11" spans="1:11" x14ac:dyDescent="0.35">
      <c r="B11" t="s">
        <v>63</v>
      </c>
      <c r="C11" t="s">
        <v>29</v>
      </c>
      <c r="F11" s="20">
        <v>0.3</v>
      </c>
      <c r="I11">
        <v>0.22</v>
      </c>
      <c r="J11" s="4">
        <f>SUM(D11:I11)</f>
        <v>0.52</v>
      </c>
      <c r="K11" t="s">
        <v>60</v>
      </c>
    </row>
    <row r="14" spans="1:11" ht="15" customHeight="1" x14ac:dyDescent="0.35">
      <c r="B14" t="s">
        <v>64</v>
      </c>
      <c r="C14" t="s">
        <v>65</v>
      </c>
      <c r="D14" s="20">
        <v>4.13</v>
      </c>
      <c r="G14" s="20"/>
      <c r="H14" s="20"/>
      <c r="I14" s="20"/>
      <c r="J14" s="4">
        <f>SUM(D14:I14)</f>
        <v>4.13</v>
      </c>
      <c r="K14" t="s">
        <v>35</v>
      </c>
    </row>
    <row r="15" spans="1:11" ht="15" customHeight="1" x14ac:dyDescent="0.35">
      <c r="G15" s="20"/>
      <c r="H15" s="20"/>
      <c r="I15" s="20"/>
    </row>
    <row r="16" spans="1:11" ht="15" customHeight="1" x14ac:dyDescent="0.35"/>
    <row r="17" spans="4:9" ht="15" customHeight="1" x14ac:dyDescent="0.35"/>
    <row r="18" spans="4:9" ht="15" customHeight="1" x14ac:dyDescent="0.35"/>
    <row r="19" spans="4:9" ht="15" customHeight="1" x14ac:dyDescent="0.35"/>
    <row r="20" spans="4:9" ht="15" customHeight="1" x14ac:dyDescent="0.35"/>
    <row r="21" spans="4:9" ht="15" customHeight="1" x14ac:dyDescent="0.35"/>
    <row r="22" spans="4:9" ht="15" customHeight="1" x14ac:dyDescent="0.35"/>
    <row r="23" spans="4:9" ht="15" customHeight="1" x14ac:dyDescent="0.35"/>
    <row r="24" spans="4:9" ht="15" customHeight="1" x14ac:dyDescent="0.35">
      <c r="D24" s="19"/>
      <c r="E24" s="19"/>
      <c r="F24" s="19"/>
      <c r="G24" s="5"/>
      <c r="H24" s="5"/>
      <c r="I24" s="5"/>
    </row>
    <row r="25" spans="4:9" ht="15" customHeight="1" x14ac:dyDescent="0.35"/>
    <row r="29" spans="4:9" x14ac:dyDescent="0.35">
      <c r="D29" s="25"/>
      <c r="E29" s="25"/>
      <c r="F29" s="25"/>
      <c r="G29" s="13"/>
      <c r="H29" s="13"/>
      <c r="I29" s="13"/>
    </row>
    <row r="30" spans="4:9" x14ac:dyDescent="0.35">
      <c r="D30" s="25"/>
      <c r="E30" s="25"/>
      <c r="F30" s="25"/>
      <c r="G30" s="13"/>
      <c r="H30" s="13"/>
      <c r="I30" s="13"/>
    </row>
    <row r="31" spans="4:9" x14ac:dyDescent="0.35">
      <c r="D31" s="25"/>
      <c r="E31" s="25"/>
      <c r="F31" s="25"/>
      <c r="G31" s="13"/>
      <c r="H31" s="13"/>
      <c r="I31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46B2-F4BC-48A6-B9D4-A684C7933194}">
  <dimension ref="A1:K39"/>
  <sheetViews>
    <sheetView workbookViewId="0">
      <selection activeCell="A4" sqref="A4:K22"/>
    </sheetView>
  </sheetViews>
  <sheetFormatPr defaultRowHeight="14.5" x14ac:dyDescent="0.35"/>
  <cols>
    <col min="1" max="1" width="12.1796875" customWidth="1"/>
    <col min="2" max="2" width="15" customWidth="1"/>
    <col min="3" max="3" width="45.1796875" bestFit="1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8.453125" style="2" customWidth="1"/>
    <col min="11" max="11" width="22.1796875" customWidth="1"/>
  </cols>
  <sheetData>
    <row r="1" spans="1:11" x14ac:dyDescent="0.35">
      <c r="A1" s="5" t="s">
        <v>66</v>
      </c>
      <c r="B1" s="6"/>
      <c r="C1" s="5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5" t="s">
        <v>1</v>
      </c>
      <c r="B3" s="6" t="s">
        <v>2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7</v>
      </c>
      <c r="K3" s="8" t="s">
        <v>8</v>
      </c>
    </row>
    <row r="4" spans="1:11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</row>
    <row r="5" spans="1:11" x14ac:dyDescent="0.35">
      <c r="B5" s="2"/>
    </row>
    <row r="6" spans="1:11" x14ac:dyDescent="0.35">
      <c r="A6" s="31">
        <v>45693</v>
      </c>
      <c r="B6" s="2"/>
      <c r="D6" s="20">
        <v>0.03</v>
      </c>
      <c r="E6" s="20">
        <v>0.01</v>
      </c>
      <c r="F6" s="20">
        <v>0.38</v>
      </c>
      <c r="G6" s="20">
        <v>0.1</v>
      </c>
      <c r="H6" s="20">
        <v>0.02</v>
      </c>
      <c r="I6" s="20">
        <v>0.01</v>
      </c>
    </row>
    <row r="7" spans="1:11" x14ac:dyDescent="0.35">
      <c r="A7" s="31">
        <v>45700</v>
      </c>
      <c r="B7" s="2"/>
      <c r="D7" s="20">
        <v>0.06</v>
      </c>
      <c r="E7" s="20">
        <v>0.01</v>
      </c>
      <c r="F7" s="20">
        <v>0.37</v>
      </c>
      <c r="G7" s="20">
        <v>0.08</v>
      </c>
      <c r="H7" s="20">
        <v>0.02</v>
      </c>
      <c r="I7" s="20">
        <v>0.01</v>
      </c>
    </row>
    <row r="8" spans="1:11" x14ac:dyDescent="0.35">
      <c r="A8" s="31">
        <v>45706</v>
      </c>
      <c r="B8" s="2"/>
      <c r="D8" s="20">
        <v>0.01</v>
      </c>
      <c r="E8" s="20">
        <v>5.0000000000000001E-3</v>
      </c>
      <c r="F8" s="20">
        <v>0.4</v>
      </c>
      <c r="G8" s="20">
        <v>0.05</v>
      </c>
      <c r="H8" s="20">
        <v>0.02</v>
      </c>
      <c r="I8" s="20">
        <v>0.05</v>
      </c>
    </row>
    <row r="9" spans="1:11" x14ac:dyDescent="0.35">
      <c r="A9" s="30">
        <v>45715</v>
      </c>
      <c r="B9" s="15"/>
      <c r="C9" s="18"/>
      <c r="D9" s="20">
        <v>0.05</v>
      </c>
      <c r="E9" s="20">
        <v>0.03</v>
      </c>
      <c r="F9" s="20">
        <v>0.38</v>
      </c>
      <c r="G9" s="20">
        <v>0.6</v>
      </c>
      <c r="H9" s="20">
        <v>0.02</v>
      </c>
      <c r="I9" s="20">
        <v>0</v>
      </c>
    </row>
    <row r="10" spans="1:11" x14ac:dyDescent="0.35">
      <c r="A10" s="32" t="s">
        <v>67</v>
      </c>
      <c r="B10" s="33" t="s">
        <v>58</v>
      </c>
      <c r="C10" s="34" t="s">
        <v>59</v>
      </c>
      <c r="D10" s="35">
        <f>SUM(D6:D9)</f>
        <v>0.15</v>
      </c>
      <c r="E10" s="35">
        <f>SUM(E6:E9)</f>
        <v>5.5E-2</v>
      </c>
      <c r="F10" s="35">
        <f>SUM(F6:F9)</f>
        <v>1.5299999999999998</v>
      </c>
      <c r="G10" s="35">
        <f>SUM(G6:G9)</f>
        <v>0.83</v>
      </c>
      <c r="H10" s="35">
        <v>0.08</v>
      </c>
      <c r="I10" s="35">
        <v>7.0000000000000007E-2</v>
      </c>
      <c r="J10" s="36">
        <f>D10+E10+F10+G10+H10+I10</f>
        <v>2.7149999999999999</v>
      </c>
    </row>
    <row r="11" spans="1:11" x14ac:dyDescent="0.35">
      <c r="B11" s="15"/>
      <c r="C11" s="18"/>
      <c r="H11" s="20"/>
      <c r="I11" s="20"/>
      <c r="J11" s="4"/>
    </row>
    <row r="12" spans="1:11" x14ac:dyDescent="0.35">
      <c r="B12" s="15"/>
      <c r="C12" s="18"/>
      <c r="H12" s="20"/>
      <c r="I12" s="20"/>
      <c r="J12" s="4"/>
    </row>
    <row r="13" spans="1:11" x14ac:dyDescent="0.35">
      <c r="A13" s="31">
        <v>45691</v>
      </c>
      <c r="B13" s="15"/>
      <c r="C13" s="18"/>
      <c r="F13" s="20">
        <v>0.09</v>
      </c>
      <c r="H13" s="20"/>
      <c r="I13" s="20">
        <v>0.06</v>
      </c>
    </row>
    <row r="14" spans="1:11" x14ac:dyDescent="0.35">
      <c r="A14" s="31">
        <v>45706</v>
      </c>
      <c r="C14" s="14"/>
      <c r="F14" s="20">
        <v>0.2</v>
      </c>
      <c r="I14" s="20">
        <v>0.19</v>
      </c>
    </row>
    <row r="15" spans="1:11" x14ac:dyDescent="0.35">
      <c r="A15" s="32" t="s">
        <v>67</v>
      </c>
      <c r="B15" s="32" t="s">
        <v>61</v>
      </c>
      <c r="C15" s="37" t="s">
        <v>62</v>
      </c>
      <c r="D15" s="35"/>
      <c r="E15" s="35"/>
      <c r="F15" s="35">
        <v>0.28999999999999998</v>
      </c>
      <c r="G15" s="32"/>
      <c r="H15" s="32"/>
      <c r="I15" s="35">
        <f>SUM(I13:I14)</f>
        <v>0.25</v>
      </c>
      <c r="J15" s="36">
        <f>SUM(D15:I15)</f>
        <v>0.54</v>
      </c>
    </row>
    <row r="16" spans="1:11" x14ac:dyDescent="0.35">
      <c r="C16" s="14"/>
    </row>
    <row r="17" spans="1:10" x14ac:dyDescent="0.35">
      <c r="A17" s="31">
        <v>45691</v>
      </c>
      <c r="E17" s="23"/>
      <c r="F17" s="20">
        <v>0.13</v>
      </c>
      <c r="I17">
        <v>0.13</v>
      </c>
      <c r="J17" s="2">
        <v>0.26</v>
      </c>
    </row>
    <row r="18" spans="1:10" x14ac:dyDescent="0.35">
      <c r="A18" s="32"/>
      <c r="B18" s="32" t="s">
        <v>63</v>
      </c>
      <c r="C18" s="32" t="s">
        <v>29</v>
      </c>
      <c r="D18" s="35"/>
      <c r="E18" s="35"/>
      <c r="F18" s="35">
        <v>0.13</v>
      </c>
      <c r="G18" s="32"/>
      <c r="H18" s="32"/>
      <c r="I18" s="32">
        <v>0.13</v>
      </c>
      <c r="J18" s="36">
        <f>SUM(D18:I18)</f>
        <v>0.26</v>
      </c>
    </row>
    <row r="20" spans="1:10" x14ac:dyDescent="0.35">
      <c r="A20" s="31">
        <v>45691</v>
      </c>
      <c r="D20" s="20">
        <v>5.23</v>
      </c>
    </row>
    <row r="21" spans="1:10" x14ac:dyDescent="0.35">
      <c r="A21" s="31">
        <v>45699</v>
      </c>
      <c r="D21" s="20">
        <v>1.99</v>
      </c>
    </row>
    <row r="22" spans="1:10" ht="15" customHeight="1" x14ac:dyDescent="0.35">
      <c r="A22" s="32" t="s">
        <v>67</v>
      </c>
      <c r="B22" s="32" t="s">
        <v>64</v>
      </c>
      <c r="C22" s="32" t="s">
        <v>65</v>
      </c>
      <c r="D22" s="35">
        <f>SUM(D20:D21)</f>
        <v>7.2200000000000006</v>
      </c>
      <c r="E22" s="35"/>
      <c r="F22" s="35"/>
      <c r="G22" s="35"/>
      <c r="H22" s="35"/>
      <c r="I22" s="35"/>
      <c r="J22" s="36">
        <f>SUM(D22:I22)</f>
        <v>7.2200000000000006</v>
      </c>
    </row>
    <row r="23" spans="1:10" ht="15" customHeight="1" x14ac:dyDescent="0.35">
      <c r="G23" s="20"/>
      <c r="H23" s="20"/>
      <c r="I23" s="20"/>
    </row>
    <row r="24" spans="1:10" ht="15" customHeight="1" x14ac:dyDescent="0.35"/>
    <row r="25" spans="1:10" ht="15" customHeight="1" x14ac:dyDescent="0.35"/>
    <row r="26" spans="1:10" ht="15" customHeight="1" x14ac:dyDescent="0.35"/>
    <row r="27" spans="1:10" ht="15" customHeight="1" x14ac:dyDescent="0.35"/>
    <row r="28" spans="1:10" ht="15" customHeight="1" x14ac:dyDescent="0.35"/>
    <row r="29" spans="1:10" ht="15" customHeight="1" x14ac:dyDescent="0.35"/>
    <row r="30" spans="1:10" ht="15" customHeight="1" x14ac:dyDescent="0.35"/>
    <row r="31" spans="1:10" ht="15" customHeight="1" x14ac:dyDescent="0.35"/>
    <row r="32" spans="1:10" ht="15" customHeight="1" x14ac:dyDescent="0.35">
      <c r="D32" s="19"/>
      <c r="E32" s="19"/>
      <c r="F32" s="19"/>
      <c r="G32" s="5"/>
      <c r="H32" s="5"/>
      <c r="I32" s="5"/>
    </row>
    <row r="33" spans="4:9" ht="15" customHeight="1" x14ac:dyDescent="0.35"/>
    <row r="37" spans="4:9" x14ac:dyDescent="0.35">
      <c r="D37" s="25"/>
      <c r="E37" s="25"/>
      <c r="F37" s="25"/>
      <c r="G37" s="13"/>
      <c r="H37" s="13"/>
      <c r="I37" s="13"/>
    </row>
    <row r="38" spans="4:9" x14ac:dyDescent="0.35">
      <c r="D38" s="25"/>
      <c r="E38" s="25"/>
      <c r="F38" s="25"/>
      <c r="G38" s="13"/>
      <c r="H38" s="13"/>
      <c r="I38" s="13"/>
    </row>
    <row r="39" spans="4:9" x14ac:dyDescent="0.35">
      <c r="D39" s="25"/>
      <c r="E39" s="25"/>
      <c r="F39" s="25"/>
      <c r="G39" s="13"/>
      <c r="H39" s="13"/>
      <c r="I39" s="1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1CEE-3176-47BE-BA95-E2448A25C1EA}">
  <dimension ref="A1:K33"/>
  <sheetViews>
    <sheetView topLeftCell="A9" workbookViewId="0">
      <selection activeCell="A5" sqref="A5:K29"/>
    </sheetView>
  </sheetViews>
  <sheetFormatPr defaultRowHeight="14.5" x14ac:dyDescent="0.35"/>
  <cols>
    <col min="1" max="1" width="12.1796875" customWidth="1"/>
    <col min="2" max="2" width="27.453125" customWidth="1"/>
    <col min="3" max="3" width="28.453125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8.453125" style="2" customWidth="1"/>
    <col min="11" max="11" width="22.1796875" customWidth="1"/>
  </cols>
  <sheetData>
    <row r="1" spans="1:11" x14ac:dyDescent="0.35">
      <c r="A1" s="5" t="s">
        <v>66</v>
      </c>
      <c r="B1" s="6"/>
      <c r="C1" s="5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5" t="s">
        <v>1</v>
      </c>
      <c r="B3" s="6" t="s">
        <v>68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69</v>
      </c>
      <c r="K3" s="8" t="s">
        <v>70</v>
      </c>
    </row>
    <row r="4" spans="1:11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</row>
    <row r="5" spans="1:11" x14ac:dyDescent="0.35">
      <c r="A5" s="39"/>
      <c r="B5" s="40" t="s">
        <v>58</v>
      </c>
      <c r="C5" s="40" t="s">
        <v>59</v>
      </c>
      <c r="G5" s="42"/>
      <c r="H5" s="42"/>
    </row>
    <row r="6" spans="1:11" x14ac:dyDescent="0.35">
      <c r="B6" s="15"/>
      <c r="C6" s="18"/>
      <c r="G6" s="42"/>
      <c r="H6" s="42"/>
    </row>
    <row r="7" spans="1:11" x14ac:dyDescent="0.35">
      <c r="A7" s="38">
        <v>45720</v>
      </c>
      <c r="C7" s="14"/>
      <c r="D7" s="20">
        <v>0.02</v>
      </c>
      <c r="F7" s="20">
        <v>0.38</v>
      </c>
      <c r="G7" s="42">
        <v>0.1</v>
      </c>
      <c r="H7" s="42">
        <v>0.01</v>
      </c>
      <c r="I7" s="20">
        <v>0.03</v>
      </c>
      <c r="J7" s="4">
        <f>SUM(D7:I7)</f>
        <v>0.54</v>
      </c>
      <c r="K7" t="s">
        <v>71</v>
      </c>
    </row>
    <row r="8" spans="1:11" x14ac:dyDescent="0.35">
      <c r="A8" s="38">
        <v>45727</v>
      </c>
      <c r="C8" s="14"/>
      <c r="D8" s="20">
        <v>0.02</v>
      </c>
      <c r="E8" s="20">
        <v>0.01</v>
      </c>
      <c r="F8" s="20">
        <v>0.4</v>
      </c>
      <c r="G8" s="42">
        <v>0.3</v>
      </c>
      <c r="H8" s="42">
        <v>0.02</v>
      </c>
      <c r="I8">
        <v>0.02</v>
      </c>
      <c r="J8" s="4">
        <f>SUM(D8:I8)</f>
        <v>0.77</v>
      </c>
      <c r="K8" s="20" t="s">
        <v>71</v>
      </c>
    </row>
    <row r="9" spans="1:11" x14ac:dyDescent="0.35">
      <c r="C9" s="14"/>
      <c r="G9" s="42"/>
      <c r="H9" s="42"/>
    </row>
    <row r="10" spans="1:11" x14ac:dyDescent="0.35">
      <c r="A10" s="38">
        <v>45734</v>
      </c>
      <c r="B10" s="45"/>
      <c r="C10" s="45"/>
      <c r="D10" s="20">
        <v>0.04</v>
      </c>
      <c r="E10" s="23">
        <v>0.02</v>
      </c>
      <c r="F10" s="20">
        <v>0.4</v>
      </c>
      <c r="G10" s="42">
        <v>0.1</v>
      </c>
      <c r="H10" s="42">
        <v>0.02</v>
      </c>
      <c r="I10">
        <v>0.02</v>
      </c>
      <c r="J10" s="4">
        <f>SUM(D10:I10)</f>
        <v>0.60000000000000009</v>
      </c>
      <c r="K10" t="s">
        <v>71</v>
      </c>
    </row>
    <row r="11" spans="1:11" x14ac:dyDescent="0.35">
      <c r="A11" s="44">
        <v>45741</v>
      </c>
      <c r="B11" s="46"/>
      <c r="C11" s="46"/>
      <c r="D11" s="20">
        <v>0.04</v>
      </c>
      <c r="E11" s="20">
        <v>0.01</v>
      </c>
      <c r="F11" s="20">
        <v>0.4</v>
      </c>
      <c r="G11" s="42">
        <v>0.1</v>
      </c>
      <c r="H11" s="42">
        <v>0.01</v>
      </c>
      <c r="I11">
        <v>0.01</v>
      </c>
      <c r="J11" s="4">
        <f>SUM(D11:I11)</f>
        <v>0.57000000000000006</v>
      </c>
      <c r="K11" t="s">
        <v>71</v>
      </c>
    </row>
    <row r="12" spans="1:11" x14ac:dyDescent="0.35">
      <c r="G12" s="42"/>
      <c r="H12" s="42"/>
      <c r="J12" s="47">
        <f>SUM(J7:J11)</f>
        <v>2.4800000000000004</v>
      </c>
    </row>
    <row r="13" spans="1:11" x14ac:dyDescent="0.35">
      <c r="G13" s="42"/>
      <c r="H13" s="42"/>
    </row>
    <row r="14" spans="1:11" ht="15" customHeight="1" x14ac:dyDescent="0.35">
      <c r="G14" s="42"/>
      <c r="H14" s="42"/>
      <c r="I14" s="20"/>
    </row>
    <row r="15" spans="1:11" ht="15" customHeight="1" x14ac:dyDescent="0.35">
      <c r="G15" s="42"/>
      <c r="H15" s="42"/>
      <c r="I15" s="20"/>
    </row>
    <row r="16" spans="1:11" ht="15" customHeight="1" x14ac:dyDescent="0.35">
      <c r="B16" s="32" t="s">
        <v>61</v>
      </c>
      <c r="C16" s="32" t="s">
        <v>62</v>
      </c>
      <c r="G16" s="42"/>
      <c r="H16" s="42"/>
    </row>
    <row r="17" spans="1:11" ht="15" customHeight="1" x14ac:dyDescent="0.35">
      <c r="A17" s="38">
        <v>45722</v>
      </c>
      <c r="B17" s="41"/>
      <c r="C17" s="41"/>
      <c r="F17" s="20">
        <v>0.2</v>
      </c>
      <c r="G17" s="42"/>
      <c r="H17" s="42"/>
      <c r="I17">
        <v>0.18</v>
      </c>
      <c r="J17" s="4">
        <f>SUM(D17:I17)</f>
        <v>0.38</v>
      </c>
      <c r="K17" t="s">
        <v>71</v>
      </c>
    </row>
    <row r="18" spans="1:11" ht="15" customHeight="1" x14ac:dyDescent="0.35">
      <c r="A18" s="38">
        <v>45730</v>
      </c>
      <c r="F18" s="20">
        <v>0.15</v>
      </c>
      <c r="G18" s="42"/>
      <c r="H18" s="42"/>
      <c r="I18">
        <v>0.15</v>
      </c>
      <c r="J18" s="4">
        <f>SUM(D18:I18)</f>
        <v>0.3</v>
      </c>
      <c r="K18" t="s">
        <v>71</v>
      </c>
    </row>
    <row r="19" spans="1:11" ht="15" customHeight="1" x14ac:dyDescent="0.35">
      <c r="A19" s="38">
        <v>45743</v>
      </c>
      <c r="F19" s="20">
        <v>0.15</v>
      </c>
      <c r="G19" s="42"/>
      <c r="H19" s="42"/>
      <c r="I19">
        <v>0.16</v>
      </c>
      <c r="J19" s="48">
        <f>SUM(J17:J18)</f>
        <v>0.67999999999999994</v>
      </c>
      <c r="K19" t="s">
        <v>71</v>
      </c>
    </row>
    <row r="20" spans="1:11" ht="15" customHeight="1" x14ac:dyDescent="0.35">
      <c r="A20" s="38"/>
      <c r="G20" s="42"/>
      <c r="H20" s="42"/>
      <c r="J20" s="48"/>
    </row>
    <row r="21" spans="1:11" ht="15" customHeight="1" x14ac:dyDescent="0.35">
      <c r="B21" s="32" t="s">
        <v>63</v>
      </c>
      <c r="C21" s="32" t="s">
        <v>29</v>
      </c>
      <c r="G21" s="42"/>
      <c r="H21" s="42"/>
    </row>
    <row r="22" spans="1:11" ht="15" customHeight="1" x14ac:dyDescent="0.35">
      <c r="A22" s="38">
        <v>45726</v>
      </c>
      <c r="F22" s="20">
        <v>0.4</v>
      </c>
      <c r="G22" s="42"/>
      <c r="H22" s="42"/>
      <c r="I22" s="42">
        <v>0.1</v>
      </c>
      <c r="J22" s="4">
        <f>SUM(D22:I22)</f>
        <v>0.5</v>
      </c>
      <c r="K22" t="s">
        <v>71</v>
      </c>
    </row>
    <row r="23" spans="1:11" ht="15" customHeight="1" x14ac:dyDescent="0.35">
      <c r="A23" s="38">
        <v>45735</v>
      </c>
      <c r="D23" s="20">
        <v>0.05</v>
      </c>
      <c r="F23" s="20">
        <v>0.4</v>
      </c>
      <c r="G23" s="42"/>
      <c r="J23" s="4">
        <f>SUM(D23:I23)</f>
        <v>0.45</v>
      </c>
      <c r="K23" t="s">
        <v>71</v>
      </c>
    </row>
    <row r="24" spans="1:11" ht="15" customHeight="1" x14ac:dyDescent="0.35">
      <c r="G24" s="42"/>
      <c r="J24" s="47">
        <f>SUM(J22:J23)</f>
        <v>0.95</v>
      </c>
    </row>
    <row r="25" spans="1:11" ht="15" customHeight="1" x14ac:dyDescent="0.35">
      <c r="A25" s="41"/>
      <c r="B25" s="32" t="s">
        <v>63</v>
      </c>
      <c r="C25" s="32" t="s">
        <v>65</v>
      </c>
      <c r="G25" s="42"/>
    </row>
    <row r="26" spans="1:11" ht="15" customHeight="1" x14ac:dyDescent="0.35">
      <c r="D26" s="19"/>
      <c r="E26" s="19"/>
      <c r="F26" s="19"/>
      <c r="G26" s="43"/>
      <c r="H26" s="5"/>
      <c r="I26" s="5"/>
    </row>
    <row r="27" spans="1:11" ht="15" customHeight="1" x14ac:dyDescent="0.35">
      <c r="A27" s="38">
        <v>45719</v>
      </c>
      <c r="D27" s="20">
        <v>4.91</v>
      </c>
      <c r="G27" s="42"/>
      <c r="J27" s="4">
        <f>SUM(D27:I27)</f>
        <v>4.91</v>
      </c>
      <c r="K27" t="s">
        <v>72</v>
      </c>
    </row>
    <row r="28" spans="1:11" x14ac:dyDescent="0.35">
      <c r="A28" s="38">
        <v>45737</v>
      </c>
      <c r="D28" s="20">
        <v>5.09</v>
      </c>
      <c r="J28" s="4">
        <f>SUM(D28:I28)</f>
        <v>5.09</v>
      </c>
      <c r="K28" t="s">
        <v>72</v>
      </c>
    </row>
    <row r="29" spans="1:11" x14ac:dyDescent="0.35">
      <c r="J29" s="47">
        <f>SUM(J27:J28)</f>
        <v>10</v>
      </c>
    </row>
    <row r="31" spans="1:11" x14ac:dyDescent="0.35">
      <c r="D31" s="25"/>
      <c r="E31" s="25"/>
      <c r="F31" s="25"/>
      <c r="G31" s="13"/>
      <c r="H31" s="13"/>
      <c r="I31" s="13"/>
    </row>
    <row r="32" spans="1:11" x14ac:dyDescent="0.35">
      <c r="D32" s="25"/>
      <c r="E32" s="25"/>
      <c r="F32" s="25"/>
      <c r="G32" s="13"/>
      <c r="H32" s="13"/>
      <c r="I32" s="13"/>
    </row>
    <row r="33" spans="4:9" x14ac:dyDescent="0.35">
      <c r="D33" s="25"/>
      <c r="E33" s="25"/>
      <c r="F33" s="25"/>
      <c r="G33" s="13"/>
      <c r="H33" s="13"/>
      <c r="I33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0FA8-FC8C-4A58-B032-1981B2BD30EE}">
  <dimension ref="A1:K47"/>
  <sheetViews>
    <sheetView topLeftCell="A25" workbookViewId="0">
      <selection activeCell="A5" sqref="A5:K47"/>
    </sheetView>
  </sheetViews>
  <sheetFormatPr defaultRowHeight="14.5" x14ac:dyDescent="0.35"/>
  <cols>
    <col min="1" max="1" width="12.1796875" customWidth="1"/>
    <col min="2" max="2" width="15" customWidth="1"/>
    <col min="3" max="3" width="45.1796875" bestFit="1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8.453125" style="2" customWidth="1"/>
    <col min="11" max="11" width="22.1796875" customWidth="1"/>
  </cols>
  <sheetData>
    <row r="1" spans="1:11" x14ac:dyDescent="0.35">
      <c r="A1" s="5" t="s">
        <v>66</v>
      </c>
      <c r="B1" s="6"/>
      <c r="C1" s="5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5" t="s">
        <v>1</v>
      </c>
      <c r="B3" s="6" t="s">
        <v>68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69</v>
      </c>
      <c r="K3" s="8" t="s">
        <v>70</v>
      </c>
    </row>
    <row r="4" spans="1:11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</row>
    <row r="5" spans="1:11" x14ac:dyDescent="0.35">
      <c r="A5" s="39"/>
      <c r="B5" s="51" t="s">
        <v>58</v>
      </c>
      <c r="C5" s="51" t="s">
        <v>59</v>
      </c>
      <c r="G5" s="42"/>
      <c r="H5" s="42"/>
    </row>
    <row r="6" spans="1:11" x14ac:dyDescent="0.35">
      <c r="A6" s="38">
        <v>45748</v>
      </c>
      <c r="B6" s="15"/>
      <c r="C6" s="18"/>
      <c r="D6" s="20">
        <v>0.02</v>
      </c>
      <c r="E6" s="20">
        <v>0.01</v>
      </c>
      <c r="F6" s="20">
        <v>0.4</v>
      </c>
      <c r="G6" s="42">
        <v>0.2</v>
      </c>
      <c r="H6" s="42">
        <v>0.01</v>
      </c>
      <c r="I6">
        <v>0.02</v>
      </c>
      <c r="J6" s="4">
        <f>SUM(D6:I6)</f>
        <v>0.66000000000000014</v>
      </c>
      <c r="K6" t="s">
        <v>73</v>
      </c>
    </row>
    <row r="7" spans="1:11" x14ac:dyDescent="0.35">
      <c r="A7" s="38">
        <v>45757</v>
      </c>
      <c r="C7" s="14"/>
      <c r="D7" s="20">
        <v>0.04</v>
      </c>
      <c r="E7" s="20">
        <v>0.03</v>
      </c>
      <c r="F7" s="20">
        <v>0.37</v>
      </c>
      <c r="G7" s="42">
        <v>0.5</v>
      </c>
      <c r="H7" s="42">
        <v>0.02</v>
      </c>
      <c r="I7" s="20">
        <v>0.02</v>
      </c>
      <c r="J7" s="4">
        <f>SUM(D7:I7)</f>
        <v>0.98</v>
      </c>
      <c r="K7" t="s">
        <v>71</v>
      </c>
    </row>
    <row r="8" spans="1:11" x14ac:dyDescent="0.35">
      <c r="A8" s="38">
        <v>45761</v>
      </c>
      <c r="C8" s="14"/>
      <c r="D8" s="20">
        <v>0.02</v>
      </c>
      <c r="G8" s="42">
        <v>0.12</v>
      </c>
      <c r="H8" s="42">
        <v>0.01</v>
      </c>
      <c r="J8" s="4">
        <f>SUM(D8:I8)</f>
        <v>0.15</v>
      </c>
      <c r="K8" s="20" t="s">
        <v>71</v>
      </c>
    </row>
    <row r="9" spans="1:11" x14ac:dyDescent="0.35">
      <c r="A9" s="38">
        <v>45771</v>
      </c>
      <c r="C9" s="14"/>
      <c r="D9" s="20">
        <v>0.04</v>
      </c>
      <c r="E9" s="20">
        <v>0.01</v>
      </c>
      <c r="F9" s="20">
        <v>0.4</v>
      </c>
      <c r="G9" s="42">
        <v>0.23</v>
      </c>
      <c r="H9" s="42">
        <v>0.01</v>
      </c>
      <c r="K9" t="s">
        <v>73</v>
      </c>
    </row>
    <row r="10" spans="1:11" x14ac:dyDescent="0.35">
      <c r="A10" s="38">
        <v>45777</v>
      </c>
      <c r="B10" s="45"/>
      <c r="C10" s="45"/>
      <c r="D10" s="20">
        <v>0.01</v>
      </c>
      <c r="E10" s="20">
        <v>0.01</v>
      </c>
      <c r="G10" s="42">
        <v>0.08</v>
      </c>
      <c r="H10" s="42"/>
      <c r="J10" s="4">
        <f>SUM(D10:I10)</f>
        <v>0.1</v>
      </c>
      <c r="K10" t="s">
        <v>71</v>
      </c>
    </row>
    <row r="11" spans="1:11" x14ac:dyDescent="0.35">
      <c r="A11" s="44"/>
      <c r="B11" s="46"/>
      <c r="C11" s="46"/>
      <c r="G11" s="42"/>
      <c r="H11" s="42"/>
      <c r="J11" s="4"/>
      <c r="K11" t="s">
        <v>71</v>
      </c>
    </row>
    <row r="12" spans="1:11" x14ac:dyDescent="0.35">
      <c r="G12" s="42"/>
      <c r="H12" s="42"/>
      <c r="J12" s="47">
        <f>SUM(J7:J11)</f>
        <v>1.23</v>
      </c>
    </row>
    <row r="13" spans="1:11" x14ac:dyDescent="0.35">
      <c r="G13" s="42"/>
      <c r="H13" s="42"/>
    </row>
    <row r="14" spans="1:11" ht="15" customHeight="1" x14ac:dyDescent="0.35">
      <c r="G14" s="42"/>
      <c r="H14" s="42"/>
      <c r="I14" s="20"/>
    </row>
    <row r="15" spans="1:11" ht="15" customHeight="1" x14ac:dyDescent="0.35">
      <c r="G15" s="42"/>
      <c r="H15" s="42"/>
      <c r="I15" s="20"/>
    </row>
    <row r="16" spans="1:11" ht="15" customHeight="1" x14ac:dyDescent="0.35">
      <c r="A16" s="49"/>
      <c r="B16" s="50" t="s">
        <v>61</v>
      </c>
      <c r="C16" s="50" t="s">
        <v>62</v>
      </c>
      <c r="G16" s="42"/>
      <c r="H16" s="42"/>
    </row>
    <row r="17" spans="1:11" ht="15" customHeight="1" x14ac:dyDescent="0.35">
      <c r="B17" s="32"/>
      <c r="C17" s="32"/>
      <c r="G17" s="42"/>
      <c r="H17" s="42"/>
    </row>
    <row r="18" spans="1:11" ht="15" customHeight="1" x14ac:dyDescent="0.35">
      <c r="B18" s="32"/>
      <c r="C18" s="32"/>
      <c r="G18" s="42"/>
      <c r="H18" s="42"/>
    </row>
    <row r="19" spans="1:11" ht="15" customHeight="1" x14ac:dyDescent="0.35">
      <c r="B19" s="41"/>
      <c r="C19" s="32"/>
      <c r="G19" s="42"/>
      <c r="H19" s="42"/>
    </row>
    <row r="20" spans="1:11" ht="15" customHeight="1" x14ac:dyDescent="0.35">
      <c r="A20" s="38">
        <v>45756</v>
      </c>
      <c r="B20" s="41"/>
      <c r="C20" s="41"/>
      <c r="F20" s="20">
        <v>0.18</v>
      </c>
      <c r="G20" s="42"/>
      <c r="H20" s="42"/>
      <c r="I20">
        <v>0.17</v>
      </c>
      <c r="J20" s="4">
        <f>SUM(D20:I20)</f>
        <v>0.35</v>
      </c>
      <c r="K20" t="s">
        <v>71</v>
      </c>
    </row>
    <row r="21" spans="1:11" ht="15" customHeight="1" x14ac:dyDescent="0.35">
      <c r="A21" s="38">
        <v>45768</v>
      </c>
      <c r="F21" s="20">
        <v>0.25</v>
      </c>
      <c r="G21" s="42"/>
      <c r="H21" s="42"/>
      <c r="I21">
        <v>0.24</v>
      </c>
      <c r="J21" s="4">
        <f>SUM(D21:I21)</f>
        <v>0.49</v>
      </c>
      <c r="K21" t="s">
        <v>71</v>
      </c>
    </row>
    <row r="22" spans="1:11" ht="15" customHeight="1" x14ac:dyDescent="0.35">
      <c r="A22" s="38"/>
      <c r="G22" s="42"/>
      <c r="H22" s="42"/>
      <c r="J22" s="48">
        <f>SUM(J20:J21)</f>
        <v>0.84</v>
      </c>
      <c r="K22" t="s">
        <v>71</v>
      </c>
    </row>
    <row r="23" spans="1:11" ht="15" customHeight="1" x14ac:dyDescent="0.35">
      <c r="A23" s="38"/>
      <c r="G23" s="42"/>
      <c r="H23" s="42"/>
      <c r="J23" s="48"/>
    </row>
    <row r="24" spans="1:11" ht="15" customHeight="1" x14ac:dyDescent="0.35">
      <c r="B24" s="50" t="s">
        <v>63</v>
      </c>
      <c r="C24" s="50" t="s">
        <v>29</v>
      </c>
      <c r="G24" s="42"/>
      <c r="H24" s="42"/>
    </row>
    <row r="25" spans="1:11" ht="15" customHeight="1" x14ac:dyDescent="0.35">
      <c r="A25" s="38">
        <v>45768</v>
      </c>
      <c r="F25" s="20">
        <v>0.43</v>
      </c>
      <c r="G25" s="42"/>
      <c r="H25" s="42"/>
      <c r="I25" s="42"/>
      <c r="J25" s="4">
        <f>SUM(D25:I25)</f>
        <v>0.43</v>
      </c>
      <c r="K25" t="s">
        <v>71</v>
      </c>
    </row>
    <row r="26" spans="1:11" ht="15" customHeight="1" x14ac:dyDescent="0.35">
      <c r="A26" s="38"/>
      <c r="G26" s="42"/>
      <c r="J26" s="4">
        <f>SUM(D26:I26)</f>
        <v>0</v>
      </c>
      <c r="K26" t="s">
        <v>71</v>
      </c>
    </row>
    <row r="27" spans="1:11" ht="15" customHeight="1" x14ac:dyDescent="0.35">
      <c r="G27" s="42"/>
      <c r="J27" s="47">
        <f>SUM(J25:J26)</f>
        <v>0.43</v>
      </c>
    </row>
    <row r="28" spans="1:11" ht="15" customHeight="1" x14ac:dyDescent="0.35">
      <c r="A28" s="41"/>
      <c r="B28" s="50" t="s">
        <v>64</v>
      </c>
      <c r="C28" s="50" t="s">
        <v>65</v>
      </c>
      <c r="G28" s="42"/>
    </row>
    <row r="29" spans="1:11" x14ac:dyDescent="0.35">
      <c r="D29" s="19"/>
      <c r="E29" s="19"/>
      <c r="F29" s="19"/>
      <c r="G29" s="43"/>
      <c r="H29" s="5"/>
      <c r="I29" s="5"/>
    </row>
    <row r="30" spans="1:11" x14ac:dyDescent="0.35">
      <c r="A30" s="38">
        <v>45758</v>
      </c>
      <c r="D30" s="20">
        <v>5.95</v>
      </c>
      <c r="G30" s="42"/>
      <c r="J30" s="4">
        <f>SUM(D30:I30)</f>
        <v>5.95</v>
      </c>
      <c r="K30" t="s">
        <v>72</v>
      </c>
    </row>
    <row r="31" spans="1:11" x14ac:dyDescent="0.35">
      <c r="A31" s="38"/>
      <c r="J31" s="4">
        <f>SUM(D31:I31)</f>
        <v>0</v>
      </c>
      <c r="K31" t="s">
        <v>72</v>
      </c>
    </row>
    <row r="32" spans="1:11" x14ac:dyDescent="0.35">
      <c r="J32" s="47">
        <f>SUM(J30:J31)</f>
        <v>5.95</v>
      </c>
    </row>
    <row r="33" spans="1:11" x14ac:dyDescent="0.35">
      <c r="B33" s="52">
        <v>6469.2</v>
      </c>
      <c r="C33" s="53" t="s">
        <v>74</v>
      </c>
    </row>
    <row r="34" spans="1:11" x14ac:dyDescent="0.35">
      <c r="D34" s="25"/>
      <c r="E34" s="25"/>
      <c r="F34" s="25"/>
      <c r="G34" s="13"/>
      <c r="H34" s="13"/>
      <c r="I34" s="13"/>
    </row>
    <row r="35" spans="1:11" x14ac:dyDescent="0.35">
      <c r="A35" s="38">
        <v>45762</v>
      </c>
      <c r="B35" t="s">
        <v>75</v>
      </c>
      <c r="D35" s="25">
        <v>1.78</v>
      </c>
      <c r="E35" s="25"/>
      <c r="F35" s="25"/>
      <c r="G35" s="13"/>
      <c r="H35" s="13"/>
      <c r="I35" s="13"/>
      <c r="J35" s="4">
        <f>SUM(D35:I35)</f>
        <v>1.78</v>
      </c>
      <c r="K35" t="s">
        <v>72</v>
      </c>
    </row>
    <row r="36" spans="1:11" x14ac:dyDescent="0.35">
      <c r="A36" s="38">
        <v>45764</v>
      </c>
      <c r="B36" t="s">
        <v>75</v>
      </c>
      <c r="D36" s="25">
        <v>1.33</v>
      </c>
      <c r="E36" s="25"/>
      <c r="F36" s="25"/>
      <c r="G36" s="13"/>
      <c r="H36" s="13"/>
      <c r="I36" s="13"/>
      <c r="J36" s="4">
        <f>SUM(D36:I36)</f>
        <v>1.33</v>
      </c>
      <c r="K36" t="s">
        <v>72</v>
      </c>
    </row>
    <row r="38" spans="1:11" x14ac:dyDescent="0.35">
      <c r="A38" s="38">
        <v>45762</v>
      </c>
      <c r="B38" t="s">
        <v>76</v>
      </c>
      <c r="D38" s="20">
        <v>1.21</v>
      </c>
      <c r="J38" s="4">
        <f>SUM(D38)</f>
        <v>1.21</v>
      </c>
      <c r="K38" t="s">
        <v>72</v>
      </c>
    </row>
    <row r="39" spans="1:11" x14ac:dyDescent="0.35">
      <c r="A39" s="38">
        <v>45764</v>
      </c>
      <c r="B39" t="s">
        <v>76</v>
      </c>
      <c r="D39" s="20">
        <v>0.8</v>
      </c>
      <c r="J39" s="4">
        <f>SUM(D39:I39)</f>
        <v>0.8</v>
      </c>
      <c r="K39" t="s">
        <v>72</v>
      </c>
    </row>
    <row r="40" spans="1:11" x14ac:dyDescent="0.35">
      <c r="A40" s="38">
        <v>45766</v>
      </c>
      <c r="B40" t="s">
        <v>76</v>
      </c>
      <c r="D40" s="20">
        <v>1.1399999999999999</v>
      </c>
      <c r="J40" s="4">
        <f>SUM(D40)</f>
        <v>1.1399999999999999</v>
      </c>
      <c r="K40" t="s">
        <v>72</v>
      </c>
    </row>
    <row r="41" spans="1:11" x14ac:dyDescent="0.35">
      <c r="A41" s="38">
        <v>45774</v>
      </c>
      <c r="B41" t="s">
        <v>76</v>
      </c>
      <c r="D41" s="20">
        <v>1.04</v>
      </c>
      <c r="J41" s="4">
        <f>SUM(D41)</f>
        <v>1.04</v>
      </c>
      <c r="K41" t="s">
        <v>72</v>
      </c>
    </row>
    <row r="42" spans="1:11" x14ac:dyDescent="0.35">
      <c r="A42" s="38"/>
      <c r="J42" s="4"/>
    </row>
    <row r="43" spans="1:11" x14ac:dyDescent="0.35">
      <c r="A43" s="38">
        <v>45762</v>
      </c>
      <c r="B43" t="s">
        <v>77</v>
      </c>
      <c r="D43" s="20">
        <v>0.4</v>
      </c>
      <c r="J43" s="4">
        <f>SUM(D43)</f>
        <v>0.4</v>
      </c>
      <c r="K43" t="s">
        <v>72</v>
      </c>
    </row>
    <row r="44" spans="1:11" x14ac:dyDescent="0.35">
      <c r="A44" s="38">
        <v>45767</v>
      </c>
      <c r="B44" t="s">
        <v>77</v>
      </c>
      <c r="F44" s="20">
        <v>0.37</v>
      </c>
      <c r="J44" s="4">
        <f>SUM(F44:I44)</f>
        <v>0.37</v>
      </c>
      <c r="K44" t="s">
        <v>73</v>
      </c>
    </row>
    <row r="45" spans="1:11" x14ac:dyDescent="0.35">
      <c r="A45" s="38">
        <v>45769</v>
      </c>
      <c r="B45" t="s">
        <v>77</v>
      </c>
      <c r="F45" s="20">
        <v>0.04</v>
      </c>
      <c r="J45" s="48">
        <v>0.04</v>
      </c>
      <c r="K45" t="s">
        <v>73</v>
      </c>
    </row>
    <row r="47" spans="1:11" x14ac:dyDescent="0.35">
      <c r="J47" s="4">
        <f>SUM(J35:J45)</f>
        <v>8.11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0429-D43D-4E5D-B66A-B380E9DB1018}">
  <dimension ref="A1:K46"/>
  <sheetViews>
    <sheetView topLeftCell="A21" workbookViewId="0">
      <selection activeCell="A5" sqref="A5:K45"/>
    </sheetView>
  </sheetViews>
  <sheetFormatPr defaultRowHeight="14.5" x14ac:dyDescent="0.35"/>
  <cols>
    <col min="1" max="1" width="12.1796875" customWidth="1"/>
    <col min="2" max="2" width="15" customWidth="1"/>
    <col min="3" max="3" width="45.1796875" bestFit="1" customWidth="1"/>
    <col min="4" max="5" width="10" style="20" customWidth="1"/>
    <col min="6" max="6" width="10.1796875" style="20" bestFit="1" customWidth="1"/>
    <col min="7" max="7" width="12.453125" bestFit="1" customWidth="1"/>
    <col min="8" max="8" width="10" customWidth="1"/>
    <col min="9" max="9" width="14.1796875" bestFit="1" customWidth="1"/>
    <col min="10" max="10" width="18.453125" style="2" customWidth="1"/>
    <col min="11" max="11" width="22.1796875" customWidth="1"/>
  </cols>
  <sheetData>
    <row r="1" spans="1:11" x14ac:dyDescent="0.35">
      <c r="A1" s="5" t="s">
        <v>66</v>
      </c>
      <c r="B1" s="6"/>
      <c r="C1" s="5"/>
      <c r="D1" s="19"/>
      <c r="E1" s="19"/>
      <c r="F1" s="19"/>
      <c r="G1" s="5"/>
      <c r="H1" s="5"/>
      <c r="I1" s="5"/>
      <c r="J1" s="7"/>
      <c r="K1" s="5"/>
    </row>
    <row r="2" spans="1:11" x14ac:dyDescent="0.35">
      <c r="A2" s="5"/>
      <c r="B2" s="6"/>
      <c r="C2" s="5"/>
      <c r="D2" s="19"/>
      <c r="E2" s="19"/>
      <c r="F2" s="19"/>
      <c r="G2" s="5"/>
      <c r="H2" s="5"/>
      <c r="I2" s="5"/>
      <c r="J2" s="7"/>
      <c r="K2" s="5"/>
    </row>
    <row r="3" spans="1:11" x14ac:dyDescent="0.35">
      <c r="A3" s="5" t="s">
        <v>1</v>
      </c>
      <c r="B3" s="6" t="s">
        <v>68</v>
      </c>
      <c r="C3" s="8" t="s">
        <v>3</v>
      </c>
      <c r="D3" s="21" t="s">
        <v>4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7" t="s">
        <v>69</v>
      </c>
      <c r="K3" s="8" t="s">
        <v>70</v>
      </c>
    </row>
    <row r="4" spans="1:11" x14ac:dyDescent="0.35">
      <c r="A4" s="9"/>
      <c r="B4" s="10"/>
      <c r="C4" s="16"/>
      <c r="D4" s="22"/>
      <c r="E4" s="22"/>
      <c r="F4" s="22"/>
      <c r="G4" s="9"/>
      <c r="H4" s="9"/>
      <c r="I4" s="9"/>
      <c r="J4" s="10"/>
      <c r="K4" s="9"/>
    </row>
    <row r="5" spans="1:11" x14ac:dyDescent="0.35">
      <c r="A5" s="39"/>
      <c r="B5" s="51" t="s">
        <v>58</v>
      </c>
      <c r="C5" s="51" t="s">
        <v>59</v>
      </c>
      <c r="G5" s="42"/>
      <c r="H5" s="42"/>
    </row>
    <row r="6" spans="1:11" x14ac:dyDescent="0.35">
      <c r="A6" s="38">
        <v>45789</v>
      </c>
      <c r="B6" s="15"/>
      <c r="C6" s="18"/>
      <c r="D6" s="20">
        <v>0.04</v>
      </c>
      <c r="F6" s="20">
        <v>0.38</v>
      </c>
      <c r="G6" s="42">
        <v>0.3</v>
      </c>
      <c r="H6" s="42"/>
      <c r="I6">
        <v>0.01</v>
      </c>
      <c r="J6" s="4">
        <f>SUM(D6:I6)</f>
        <v>0.73</v>
      </c>
    </row>
    <row r="7" spans="1:11" x14ac:dyDescent="0.35">
      <c r="A7" s="38"/>
      <c r="C7" s="14"/>
      <c r="G7" s="42"/>
      <c r="H7" s="42"/>
      <c r="I7" s="20"/>
      <c r="J7" s="4">
        <f>SUM(D7:I7)</f>
        <v>0</v>
      </c>
    </row>
    <row r="8" spans="1:11" x14ac:dyDescent="0.35">
      <c r="A8" s="38"/>
      <c r="C8" s="14"/>
      <c r="G8" s="42"/>
      <c r="H8" s="42"/>
      <c r="J8" s="4">
        <f>SUM(D8:I8)</f>
        <v>0</v>
      </c>
      <c r="K8" s="20"/>
    </row>
    <row r="9" spans="1:11" x14ac:dyDescent="0.35">
      <c r="A9" s="38"/>
      <c r="C9" s="14"/>
      <c r="G9" s="42"/>
      <c r="H9" s="42"/>
    </row>
    <row r="10" spans="1:11" x14ac:dyDescent="0.35">
      <c r="A10" s="38"/>
      <c r="B10" s="45"/>
      <c r="C10" s="45"/>
      <c r="G10" s="42"/>
      <c r="H10" s="42"/>
      <c r="J10" s="4">
        <f>SUM(D10:I10)</f>
        <v>0</v>
      </c>
    </row>
    <row r="11" spans="1:11" x14ac:dyDescent="0.35">
      <c r="A11" s="44"/>
      <c r="B11" s="46"/>
      <c r="C11" s="46"/>
      <c r="G11" s="42"/>
      <c r="H11" s="42"/>
      <c r="J11" s="4"/>
    </row>
    <row r="12" spans="1:11" x14ac:dyDescent="0.35">
      <c r="G12" s="42"/>
      <c r="H12" s="42"/>
      <c r="J12" s="47">
        <f>SUM(J7:J11)</f>
        <v>0</v>
      </c>
    </row>
    <row r="13" spans="1:11" x14ac:dyDescent="0.35">
      <c r="G13" s="42"/>
      <c r="H13" s="42"/>
    </row>
    <row r="14" spans="1:11" ht="15" customHeight="1" x14ac:dyDescent="0.35">
      <c r="G14" s="42"/>
      <c r="H14" s="42"/>
      <c r="I14" s="20"/>
    </row>
    <row r="15" spans="1:11" ht="15" customHeight="1" x14ac:dyDescent="0.35">
      <c r="G15" s="42"/>
      <c r="H15" s="42"/>
      <c r="I15" s="20"/>
    </row>
    <row r="16" spans="1:11" ht="15" customHeight="1" x14ac:dyDescent="0.35">
      <c r="A16" s="49"/>
      <c r="B16" s="50" t="s">
        <v>61</v>
      </c>
      <c r="C16" s="50" t="s">
        <v>62</v>
      </c>
      <c r="G16" s="42"/>
      <c r="H16" s="42"/>
    </row>
    <row r="17" spans="1:11" ht="15" customHeight="1" x14ac:dyDescent="0.35">
      <c r="A17" s="38">
        <v>45784</v>
      </c>
      <c r="B17" s="32"/>
      <c r="C17" s="32"/>
      <c r="F17" s="20">
        <v>0.27</v>
      </c>
      <c r="G17" s="42"/>
      <c r="H17" s="42"/>
      <c r="I17">
        <v>0.14000000000000001</v>
      </c>
      <c r="J17" s="4">
        <f>SUM(F17:I17)</f>
        <v>0.41000000000000003</v>
      </c>
      <c r="K17" t="s">
        <v>71</v>
      </c>
    </row>
    <row r="18" spans="1:11" ht="15" customHeight="1" x14ac:dyDescent="0.35">
      <c r="B18" s="32"/>
      <c r="C18" s="32"/>
      <c r="G18" s="42"/>
      <c r="H18" s="42"/>
    </row>
    <row r="19" spans="1:11" ht="15" customHeight="1" x14ac:dyDescent="0.35">
      <c r="B19" s="41"/>
      <c r="C19" s="32"/>
      <c r="G19" s="42"/>
      <c r="H19" s="42"/>
    </row>
    <row r="20" spans="1:11" ht="15" customHeight="1" x14ac:dyDescent="0.35">
      <c r="A20" s="38"/>
      <c r="B20" s="41"/>
      <c r="C20" s="41"/>
      <c r="G20" s="42"/>
      <c r="H20" s="42"/>
      <c r="J20" s="4">
        <f>SUM(D20:I20)</f>
        <v>0</v>
      </c>
      <c r="K20" t="s">
        <v>71</v>
      </c>
    </row>
    <row r="21" spans="1:11" ht="15" customHeight="1" x14ac:dyDescent="0.35">
      <c r="A21" s="38"/>
      <c r="G21" s="42"/>
      <c r="H21" s="42"/>
      <c r="J21" s="4">
        <f>SUM(D21:I21)</f>
        <v>0</v>
      </c>
      <c r="K21" t="s">
        <v>71</v>
      </c>
    </row>
    <row r="22" spans="1:11" ht="15" customHeight="1" x14ac:dyDescent="0.35">
      <c r="A22" s="38"/>
      <c r="G22" s="42"/>
      <c r="H22" s="42"/>
      <c r="J22" s="48">
        <f>SUM(J20:J21)</f>
        <v>0</v>
      </c>
      <c r="K22" t="s">
        <v>71</v>
      </c>
    </row>
    <row r="23" spans="1:11" ht="15" customHeight="1" x14ac:dyDescent="0.35">
      <c r="A23" s="38"/>
      <c r="G23" s="42"/>
      <c r="H23" s="42"/>
      <c r="J23" s="48"/>
    </row>
    <row r="24" spans="1:11" ht="15" customHeight="1" x14ac:dyDescent="0.35">
      <c r="B24" s="50" t="s">
        <v>63</v>
      </c>
      <c r="C24" s="50" t="s">
        <v>29</v>
      </c>
      <c r="G24" s="42"/>
      <c r="H24" s="42"/>
    </row>
    <row r="25" spans="1:11" ht="15" customHeight="1" x14ac:dyDescent="0.35">
      <c r="A25" s="38"/>
      <c r="G25" s="42"/>
      <c r="H25" s="42"/>
      <c r="I25" s="42"/>
      <c r="J25" s="4">
        <f>SUM(D25:I25)</f>
        <v>0</v>
      </c>
      <c r="K25" t="s">
        <v>71</v>
      </c>
    </row>
    <row r="26" spans="1:11" x14ac:dyDescent="0.35">
      <c r="A26" s="38"/>
      <c r="G26" s="42"/>
      <c r="J26" s="4">
        <f>SUM(D26:I26)</f>
        <v>0</v>
      </c>
      <c r="K26" t="s">
        <v>71</v>
      </c>
    </row>
    <row r="27" spans="1:11" x14ac:dyDescent="0.35">
      <c r="G27" s="42"/>
      <c r="J27" s="47">
        <f>SUM(J25:J26)</f>
        <v>0</v>
      </c>
    </row>
    <row r="28" spans="1:11" x14ac:dyDescent="0.35">
      <c r="A28" s="41"/>
      <c r="B28" s="50" t="s">
        <v>64</v>
      </c>
      <c r="C28" s="50" t="s">
        <v>65</v>
      </c>
      <c r="G28" s="42"/>
    </row>
    <row r="29" spans="1:11" x14ac:dyDescent="0.35">
      <c r="D29" s="19"/>
      <c r="E29" s="19"/>
      <c r="F29" s="19"/>
      <c r="G29" s="43"/>
      <c r="H29" s="5"/>
      <c r="I29" s="5"/>
    </row>
    <row r="30" spans="1:11" x14ac:dyDescent="0.35">
      <c r="A30" s="38">
        <v>45783</v>
      </c>
      <c r="D30" s="20">
        <v>0.79</v>
      </c>
      <c r="G30" s="42"/>
      <c r="J30" s="4">
        <f>SUM(D30:I30)</f>
        <v>0.79</v>
      </c>
      <c r="K30" t="s">
        <v>72</v>
      </c>
    </row>
    <row r="31" spans="1:11" x14ac:dyDescent="0.35">
      <c r="A31" s="38"/>
      <c r="J31" s="4">
        <f>SUM(D31:I31)</f>
        <v>0</v>
      </c>
      <c r="K31" t="s">
        <v>72</v>
      </c>
    </row>
    <row r="32" spans="1:11" x14ac:dyDescent="0.35">
      <c r="J32" s="47">
        <f>SUM(J30:J31)</f>
        <v>0.79</v>
      </c>
    </row>
    <row r="33" spans="1:11" x14ac:dyDescent="0.35">
      <c r="B33" s="52">
        <v>6469.2</v>
      </c>
      <c r="C33" s="53" t="s">
        <v>74</v>
      </c>
    </row>
    <row r="34" spans="1:11" x14ac:dyDescent="0.35">
      <c r="D34" s="25"/>
      <c r="E34" s="25"/>
      <c r="F34" s="25"/>
      <c r="G34" s="13"/>
      <c r="H34" s="13"/>
      <c r="I34" s="13"/>
    </row>
    <row r="36" spans="1:11" x14ac:dyDescent="0.35">
      <c r="A36" s="38">
        <v>45779</v>
      </c>
      <c r="B36" t="s">
        <v>76</v>
      </c>
      <c r="D36" s="20">
        <v>0.9</v>
      </c>
      <c r="J36" s="4">
        <f>SUM(D36)</f>
        <v>0.9</v>
      </c>
      <c r="K36" t="s">
        <v>72</v>
      </c>
    </row>
    <row r="37" spans="1:11" x14ac:dyDescent="0.35">
      <c r="A37" s="38"/>
      <c r="J37" s="4">
        <f>SUM(D37:I37)</f>
        <v>0</v>
      </c>
    </row>
    <row r="38" spans="1:11" x14ac:dyDescent="0.35">
      <c r="A38" s="38"/>
      <c r="J38" s="4">
        <f>SUM(D38)</f>
        <v>0</v>
      </c>
    </row>
    <row r="39" spans="1:11" x14ac:dyDescent="0.35">
      <c r="A39" s="38"/>
      <c r="J39" s="4">
        <f>SUM(D39)</f>
        <v>0</v>
      </c>
    </row>
    <row r="40" spans="1:11" x14ac:dyDescent="0.35">
      <c r="A40" s="38"/>
      <c r="J40" s="4"/>
    </row>
    <row r="41" spans="1:11" x14ac:dyDescent="0.35">
      <c r="A41" s="38"/>
      <c r="J41" s="4">
        <f>SUM(D41)</f>
        <v>0</v>
      </c>
      <c r="K41" t="s">
        <v>72</v>
      </c>
    </row>
    <row r="42" spans="1:11" x14ac:dyDescent="0.35">
      <c r="A42" s="38"/>
      <c r="J42" s="4">
        <f>SUM(F42:I42)</f>
        <v>0</v>
      </c>
      <c r="K42" t="s">
        <v>73</v>
      </c>
    </row>
    <row r="43" spans="1:11" x14ac:dyDescent="0.35">
      <c r="A43" s="38"/>
      <c r="J43" s="48"/>
      <c r="K43" t="s">
        <v>73</v>
      </c>
    </row>
    <row r="45" spans="1:11" x14ac:dyDescent="0.35">
      <c r="J45" s="4">
        <f>SUM(J35:J43)</f>
        <v>0.9</v>
      </c>
    </row>
    <row r="46" spans="1:11" x14ac:dyDescent="0.35">
      <c r="H46" t="s">
        <v>78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882787991BEC4BBF6821540D3EF741" ma:contentTypeVersion="15" ma:contentTypeDescription="Create a new document." ma:contentTypeScope="" ma:versionID="b135907a40b42ed564770ebf963a9cc6">
  <xsd:schema xmlns:xsd="http://www.w3.org/2001/XMLSchema" xmlns:xs="http://www.w3.org/2001/XMLSchema" xmlns:p="http://schemas.microsoft.com/office/2006/metadata/properties" xmlns:ns2="c251573e-a3d2-4c49-b0e8-cc6be86cd463" xmlns:ns3="1a7f2398-e97a-476b-b290-508828ba9b91" targetNamespace="http://schemas.microsoft.com/office/2006/metadata/properties" ma:root="true" ma:fieldsID="602fc168f74e69c6feef1bce5866bca1" ns2:_="" ns3:_="">
    <xsd:import namespace="c251573e-a3d2-4c49-b0e8-cc6be86cd463"/>
    <xsd:import namespace="1a7f2398-e97a-476b-b290-508828ba9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1573e-a3d2-4c49-b0e8-cc6be86cd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ea17b95-a0f7-4c1e-abd1-3200a77ac4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f2398-e97a-476b-b290-508828ba9b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02f965-09d7-4dce-b676-3acedaa5be09}" ma:internalName="TaxCatchAll" ma:showField="CatchAllData" ma:web="1a7f2398-e97a-476b-b290-508828ba9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7f2398-e97a-476b-b290-508828ba9b91" xsi:nil="true"/>
    <lcf76f155ced4ddcb4097134ff3c332f xmlns="c251573e-a3d2-4c49-b0e8-cc6be86cd463">
      <Terms xmlns="http://schemas.microsoft.com/office/infopath/2007/PartnerControls"/>
    </lcf76f155ced4ddcb4097134ff3c332f>
    <SharedWithUsers xmlns="1a7f2398-e97a-476b-b290-508828ba9b9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747736C-9C5F-486E-B9D7-72B7389FC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1573e-a3d2-4c49-b0e8-cc6be86cd463"/>
    <ds:schemaRef ds:uri="1a7f2398-e97a-476b-b290-508828ba9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8C7DE-3C54-4FA2-9459-2B646BB80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73FF7-83CA-4608-AEF1-A46525BE5B9D}">
  <ds:schemaRefs>
    <ds:schemaRef ds:uri="http://schemas.microsoft.com/office/2006/metadata/properties"/>
    <ds:schemaRef ds:uri="http://schemas.microsoft.com/office/infopath/2007/PartnerControls"/>
    <ds:schemaRef ds:uri="1a7f2398-e97a-476b-b290-508828ba9b91"/>
    <ds:schemaRef ds:uri="c251573e-a3d2-4c49-b0e8-cc6be86cd4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2024</vt:lpstr>
      <vt:lpstr>FEB 2024</vt:lpstr>
      <vt:lpstr>MARCH 2024</vt:lpstr>
      <vt:lpstr>APRIL 2024</vt:lpstr>
      <vt:lpstr>Jan 2025</vt:lpstr>
      <vt:lpstr>Feb 2025</vt:lpstr>
      <vt:lpstr>March 2025</vt:lpstr>
      <vt:lpstr>April 2025</vt:lpstr>
      <vt:lpstr>May 2025</vt:lpstr>
      <vt:lpstr>June 2025</vt:lpstr>
      <vt:lpstr>July 2025</vt:lpstr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Cindi Pohl</dc:creator>
  <cp:keywords/>
  <dc:description/>
  <cp:lastModifiedBy>Ann Duong</cp:lastModifiedBy>
  <cp:revision/>
  <dcterms:created xsi:type="dcterms:W3CDTF">2024-05-14T20:16:59Z</dcterms:created>
  <dcterms:modified xsi:type="dcterms:W3CDTF">2025-10-24T17:09:29Z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0x01010000882787991BEC4BBF6821540D3EF741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