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R\HR Website\Forms\"/>
    </mc:Choice>
  </mc:AlternateContent>
  <bookViews>
    <workbookView xWindow="0" yWindow="168" windowWidth="14232" windowHeight="7116" activeTab="2"/>
  </bookViews>
  <sheets>
    <sheet name="2 &lt;6 MONTHS" sheetId="3" r:id="rId1"/>
    <sheet name="6 &lt;12 MONTHS" sheetId="2" r:id="rId2"/>
    <sheet name="1 YEAR" sheetId="1" r:id="rId3"/>
  </sheets>
  <calcPr calcId="162913"/>
</workbook>
</file>

<file path=xl/calcChain.xml><?xml version="1.0" encoding="utf-8"?>
<calcChain xmlns="http://schemas.openxmlformats.org/spreadsheetml/2006/main">
  <c r="D12" i="1" l="1"/>
  <c r="B12" i="1" l="1"/>
  <c r="B13" i="1"/>
  <c r="D12" i="2" l="1"/>
  <c r="D11" i="2"/>
  <c r="D14" i="1"/>
  <c r="B21" i="3" l="1"/>
  <c r="D13" i="1" l="1"/>
  <c r="B23" i="1"/>
  <c r="B25" i="1" s="1"/>
  <c r="B21" i="2"/>
  <c r="B23" i="2" s="1"/>
  <c r="D11" i="3"/>
  <c r="D9" i="1" l="1"/>
  <c r="D4" i="1"/>
  <c r="D5" i="1" s="1"/>
  <c r="D8" i="1" s="1"/>
  <c r="D15" i="1" l="1"/>
  <c r="D17" i="1" s="1"/>
  <c r="D4" i="2"/>
  <c r="B23" i="3"/>
  <c r="D4" i="3" s="1"/>
  <c r="D5" i="2" l="1"/>
  <c r="D8" i="2" l="1"/>
  <c r="D12" i="3"/>
  <c r="D5" i="3"/>
  <c r="D8" i="3" s="1"/>
  <c r="D13" i="3" l="1"/>
  <c r="D13" i="2"/>
  <c r="D15" i="2" s="1"/>
  <c r="D15" i="3"/>
</calcChain>
</file>

<file path=xl/comments1.xml><?xml version="1.0" encoding="utf-8"?>
<comments xmlns="http://schemas.openxmlformats.org/spreadsheetml/2006/main">
  <authors>
    <author>Steven Storch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 xml:space="preserve">Equivalency of annual paid time: 
4% 2 weeks
6% 3 weeks
8% 4 weeks
</t>
        </r>
      </text>
    </comment>
  </commentList>
</comments>
</file>

<file path=xl/comments2.xml><?xml version="1.0" encoding="utf-8"?>
<comments xmlns="http://schemas.openxmlformats.org/spreadsheetml/2006/main">
  <authors>
    <author>Steven Storch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 xml:space="preserve">Equivalency of annual paid time: 
4% 2 weeks
6% 3 weeks
8% 4 weeks
</t>
        </r>
      </text>
    </comment>
  </commentList>
</comments>
</file>

<file path=xl/comments3.xml><?xml version="1.0" encoding="utf-8"?>
<comments xmlns="http://schemas.openxmlformats.org/spreadsheetml/2006/main">
  <authors>
    <author>Steven Storch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 xml:space="preserve">Equivalency of annual paid time: 
4% 2 weeks
6% 3 weeks
8% 4 weeks
</t>
        </r>
      </text>
    </comment>
  </commentList>
</comments>
</file>

<file path=xl/sharedStrings.xml><?xml version="1.0" encoding="utf-8"?>
<sst xmlns="http://schemas.openxmlformats.org/spreadsheetml/2006/main" count="101" uniqueCount="52">
  <si>
    <t>Total Remuneration</t>
  </si>
  <si>
    <t>Pension (8% to YMPE/10%)</t>
  </si>
  <si>
    <t>MSP (Family)</t>
  </si>
  <si>
    <t>Total Benefits</t>
  </si>
  <si>
    <t>Total Budget Required</t>
  </si>
  <si>
    <t>Monthly Benefits</t>
  </si>
  <si>
    <t>Premium</t>
  </si>
  <si>
    <t>Months</t>
  </si>
  <si>
    <t>Hourly Rate of Pay</t>
  </si>
  <si>
    <t>Hours per week</t>
  </si>
  <si>
    <t>Weekly pay</t>
  </si>
  <si>
    <t>Number of contract weeks</t>
  </si>
  <si>
    <t>Total Salary</t>
  </si>
  <si>
    <t>Total Annual Budget Required</t>
  </si>
  <si>
    <t>Vacation Pay (2% per week)</t>
  </si>
  <si>
    <t>** Employees must work a minimum of 18 hours/week in order to be eligible for benefits</t>
  </si>
  <si>
    <t>Key</t>
  </si>
  <si>
    <t xml:space="preserve">MSP </t>
  </si>
  <si>
    <t>BC Medical Services Plan</t>
  </si>
  <si>
    <t>EHC</t>
  </si>
  <si>
    <t>Extended Health Care</t>
  </si>
  <si>
    <t>DEN</t>
  </si>
  <si>
    <t>Dental Care</t>
  </si>
  <si>
    <t>*Salary Calculator for Term</t>
  </si>
  <si>
    <t>Vacation Pay (4%)</t>
  </si>
  <si>
    <t>Plus employer costs:</t>
  </si>
  <si>
    <t>Statutory Benefits (WCB/EI/CPP)</t>
  </si>
  <si>
    <t>Salary</t>
  </si>
  <si>
    <t xml:space="preserve">Enter total term salary if known, otherwise use salary calculator below*. </t>
  </si>
  <si>
    <t>Budget For Terms equal to or greater than 2 months but less than 6 months**</t>
  </si>
  <si>
    <t>EFAP</t>
  </si>
  <si>
    <t>Employee Family Assistance Plan</t>
  </si>
  <si>
    <t>specify 35 or 40 hours</t>
  </si>
  <si>
    <t>Statutory benefits (WCB/EI/CPP)</t>
  </si>
  <si>
    <t>Default to family coverage rate</t>
  </si>
  <si>
    <t>Budget For Terms equal to or greater than 6 months but less than 12 months**</t>
  </si>
  <si>
    <t>specify 35 or 40 hours if fulltime</t>
  </si>
  <si>
    <t>Salary (annualized)</t>
  </si>
  <si>
    <t>Annual budget For Terms equal to or greater than 12 months but less than or equal to 24 months**</t>
  </si>
  <si>
    <t>Accidental Death &amp; Dismemberment</t>
  </si>
  <si>
    <t>LIF</t>
  </si>
  <si>
    <t>ADD</t>
  </si>
  <si>
    <t>Life Insurance</t>
  </si>
  <si>
    <t>Health benefits (EFAP/EHC)</t>
  </si>
  <si>
    <t>Health benefits (EFAP)</t>
  </si>
  <si>
    <t>Total Benefits cost</t>
  </si>
  <si>
    <t>Eligible:</t>
  </si>
  <si>
    <t xml:space="preserve">Only eligible for 2 year contract or 2 years of continuous appointments. </t>
  </si>
  <si>
    <t>Life Benefits (per $1,000 coverage)</t>
  </si>
  <si>
    <t>N</t>
  </si>
  <si>
    <t>family coverage rate</t>
  </si>
  <si>
    <t>Health Benefits (EFAP/EHC/DEN)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</si>
</sst>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9" fontId="0" fillId="0" borderId="0" xfId="0" applyNumberFormat="1"/>
    <xf numFmtId="2" fontId="0" fillId="0" borderId="0" xfId="0" applyNumberFormat="1"/>
    <xf numFmtId="0" fontId="0" fillId="0" borderId="0" xfId="0" applyFill="1"/>
    <xf numFmtId="0" fontId="0" fillId="0" borderId="4" xfId="0" applyBorder="1"/>
    <xf numFmtId="0" fontId="1" fillId="0" borderId="0" xfId="0" applyFont="1"/>
    <xf numFmtId="164" fontId="0" fillId="0" borderId="0" xfId="1" applyNumberFormat="1" applyFont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0" fillId="0" borderId="3" xfId="0" applyNumberFormat="1" applyBorder="1"/>
    <xf numFmtId="4" fontId="0" fillId="0" borderId="2" xfId="0" applyNumberFormat="1" applyBorder="1"/>
    <xf numFmtId="4" fontId="0" fillId="0" borderId="0" xfId="0" applyNumberFormat="1"/>
    <xf numFmtId="4" fontId="0" fillId="0" borderId="0" xfId="0" applyNumberFormat="1" applyFill="1"/>
    <xf numFmtId="0" fontId="4" fillId="0" borderId="0" xfId="0" applyFont="1"/>
    <xf numFmtId="4" fontId="0" fillId="0" borderId="2" xfId="0" applyNumberFormat="1" applyFill="1" applyBorder="1"/>
    <xf numFmtId="4" fontId="0" fillId="0" borderId="1" xfId="0" applyNumberFormat="1" applyFill="1" applyBorder="1" applyProtection="1">
      <protection locked="0"/>
    </xf>
    <xf numFmtId="10" fontId="0" fillId="0" borderId="0" xfId="1" applyNumberFormat="1" applyFont="1"/>
    <xf numFmtId="0" fontId="5" fillId="0" borderId="0" xfId="0" applyFont="1"/>
    <xf numFmtId="0" fontId="0" fillId="2" borderId="0" xfId="0" applyFill="1"/>
    <xf numFmtId="4" fontId="0" fillId="2" borderId="0" xfId="0" applyNumberFormat="1" applyFill="1"/>
    <xf numFmtId="4" fontId="1" fillId="2" borderId="2" xfId="0" applyNumberFormat="1" applyFont="1" applyFill="1" applyBorder="1"/>
    <xf numFmtId="9" fontId="0" fillId="3" borderId="0" xfId="0" applyNumberFormat="1" applyFill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4" fontId="1" fillId="2" borderId="3" xfId="0" applyNumberFormat="1" applyFont="1" applyFill="1" applyBorder="1"/>
    <xf numFmtId="4" fontId="0" fillId="0" borderId="5" xfId="0" applyNumberFormat="1" applyBorder="1"/>
    <xf numFmtId="4" fontId="0" fillId="3" borderId="0" xfId="0" applyNumberFormat="1" applyFill="1" applyProtection="1">
      <protection locked="0"/>
    </xf>
    <xf numFmtId="1" fontId="0" fillId="3" borderId="0" xfId="0" applyNumberFormat="1" applyFill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 applyBorder="1"/>
    <xf numFmtId="0" fontId="4" fillId="0" borderId="11" xfId="0" applyFont="1" applyBorder="1"/>
    <xf numFmtId="0" fontId="0" fillId="0" borderId="12" xfId="0" applyBorder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1" fontId="0" fillId="3" borderId="4" xfId="0" applyNumberFormat="1" applyFill="1" applyBorder="1" applyProtection="1">
      <protection locked="0"/>
    </xf>
    <xf numFmtId="4" fontId="0" fillId="0" borderId="0" xfId="0" applyNumberFormat="1" applyFont="1"/>
    <xf numFmtId="0" fontId="4" fillId="0" borderId="11" xfId="0" applyFont="1" applyFill="1" applyBorder="1"/>
    <xf numFmtId="0" fontId="0" fillId="0" borderId="12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4" xfId="0" applyFill="1" applyBorder="1"/>
    <xf numFmtId="0" fontId="0" fillId="0" borderId="10" xfId="0" applyFill="1" applyBorder="1"/>
    <xf numFmtId="0" fontId="1" fillId="2" borderId="0" xfId="0" applyFont="1" applyFill="1"/>
    <xf numFmtId="1" fontId="0" fillId="3" borderId="0" xfId="0" applyNumberFormat="1" applyFill="1" applyAlignment="1">
      <alignment horizontal="center"/>
    </xf>
    <xf numFmtId="3" fontId="0" fillId="3" borderId="0" xfId="0" applyNumberFormat="1" applyFill="1" applyAlignment="1" applyProtection="1">
      <alignment horizontal="center"/>
      <protection locked="0"/>
    </xf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Alignment="1">
      <alignment horizontal="center"/>
    </xf>
    <xf numFmtId="165" fontId="0" fillId="0" borderId="0" xfId="0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opLeftCell="A28" workbookViewId="0">
      <selection activeCell="H22" sqref="H22"/>
    </sheetView>
  </sheetViews>
  <sheetFormatPr defaultRowHeight="14.4" x14ac:dyDescent="0.3"/>
  <cols>
    <col min="1" max="1" width="29.88671875" customWidth="1"/>
    <col min="2" max="2" width="11.6640625" customWidth="1"/>
    <col min="3" max="3" width="8.88671875" customWidth="1"/>
    <col min="4" max="4" width="11.109375" customWidth="1"/>
    <col min="6" max="6" width="11.109375" customWidth="1"/>
  </cols>
  <sheetData>
    <row r="1" spans="1:5" ht="18" x14ac:dyDescent="0.35">
      <c r="A1" s="53" t="s">
        <v>29</v>
      </c>
      <c r="D1" s="8"/>
    </row>
    <row r="2" spans="1:5" x14ac:dyDescent="0.3">
      <c r="D2" s="9"/>
    </row>
    <row r="3" spans="1:5" x14ac:dyDescent="0.3">
      <c r="A3" s="15" t="s">
        <v>27</v>
      </c>
      <c r="B3" s="13"/>
      <c r="D3" s="17">
        <v>0</v>
      </c>
      <c r="E3" s="19" t="s">
        <v>28</v>
      </c>
    </row>
    <row r="4" spans="1:5" x14ac:dyDescent="0.3">
      <c r="A4" t="s">
        <v>24</v>
      </c>
      <c r="B4" s="23">
        <v>0.04</v>
      </c>
      <c r="C4" s="2"/>
      <c r="D4" s="11">
        <f>ROUND(D3*B4,2)</f>
        <v>0</v>
      </c>
    </row>
    <row r="5" spans="1:5" x14ac:dyDescent="0.3">
      <c r="A5" s="20" t="s">
        <v>0</v>
      </c>
      <c r="B5" s="21"/>
      <c r="C5" s="20"/>
      <c r="D5" s="22">
        <f>D3+D4</f>
        <v>0</v>
      </c>
    </row>
    <row r="6" spans="1:5" x14ac:dyDescent="0.3">
      <c r="B6" s="13"/>
      <c r="D6" s="16"/>
    </row>
    <row r="7" spans="1:5" x14ac:dyDescent="0.3">
      <c r="A7" s="15" t="s">
        <v>25</v>
      </c>
      <c r="B7" s="13"/>
      <c r="D7" s="12"/>
    </row>
    <row r="8" spans="1:5" x14ac:dyDescent="0.3">
      <c r="A8" t="s">
        <v>26</v>
      </c>
      <c r="B8" s="18">
        <v>7.5639999999999999E-2</v>
      </c>
      <c r="D8" s="12">
        <f>ROUND(D5*B8,2)</f>
        <v>0</v>
      </c>
    </row>
    <row r="9" spans="1:5" x14ac:dyDescent="0.3">
      <c r="B9" s="13"/>
      <c r="D9" s="12"/>
    </row>
    <row r="10" spans="1:5" x14ac:dyDescent="0.3">
      <c r="A10" s="15" t="s">
        <v>5</v>
      </c>
      <c r="B10" s="38" t="s">
        <v>6</v>
      </c>
      <c r="C10" s="37" t="s">
        <v>7</v>
      </c>
      <c r="D10" s="12"/>
    </row>
    <row r="11" spans="1:5" x14ac:dyDescent="0.3">
      <c r="A11" t="s">
        <v>44</v>
      </c>
      <c r="B11" s="13">
        <v>5.36</v>
      </c>
      <c r="C11" s="24">
        <v>0</v>
      </c>
      <c r="D11" s="12">
        <f>B11*C11</f>
        <v>0</v>
      </c>
    </row>
    <row r="12" spans="1:5" x14ac:dyDescent="0.3">
      <c r="A12" t="s">
        <v>17</v>
      </c>
      <c r="B12" s="13">
        <v>75</v>
      </c>
      <c r="C12" s="24">
        <v>0</v>
      </c>
      <c r="D12" s="11">
        <f>B12*C12</f>
        <v>0</v>
      </c>
      <c r="E12" s="19" t="s">
        <v>34</v>
      </c>
    </row>
    <row r="13" spans="1:5" x14ac:dyDescent="0.3">
      <c r="A13" s="20" t="s">
        <v>3</v>
      </c>
      <c r="B13" s="21"/>
      <c r="C13" s="20"/>
      <c r="D13" s="22">
        <f>SUM(D11:D12,D9,D8,D9)</f>
        <v>0</v>
      </c>
    </row>
    <row r="14" spans="1:5" ht="15" thickBot="1" x14ac:dyDescent="0.35">
      <c r="B14" s="13"/>
      <c r="D14" s="26"/>
    </row>
    <row r="15" spans="1:5" ht="15" thickTop="1" x14ac:dyDescent="0.3">
      <c r="A15" s="20" t="s">
        <v>4</v>
      </c>
      <c r="B15" s="21"/>
      <c r="C15" s="20"/>
      <c r="D15" s="25">
        <f>D5+D13</f>
        <v>0</v>
      </c>
    </row>
    <row r="16" spans="1:5" x14ac:dyDescent="0.3">
      <c r="B16" s="13"/>
      <c r="D16" s="13"/>
    </row>
    <row r="17" spans="1:6" x14ac:dyDescent="0.3">
      <c r="B17" s="13"/>
      <c r="D17" s="13"/>
    </row>
    <row r="18" spans="1:6" x14ac:dyDescent="0.3">
      <c r="A18" s="34" t="s">
        <v>23</v>
      </c>
      <c r="B18" s="13"/>
      <c r="D18" s="14"/>
    </row>
    <row r="19" spans="1:6" x14ac:dyDescent="0.3">
      <c r="A19" t="s">
        <v>8</v>
      </c>
      <c r="B19" s="27">
        <v>0</v>
      </c>
      <c r="D19" s="14"/>
    </row>
    <row r="20" spans="1:6" x14ac:dyDescent="0.3">
      <c r="A20" t="s">
        <v>9</v>
      </c>
      <c r="B20" s="28">
        <v>0</v>
      </c>
      <c r="C20" s="19" t="s">
        <v>32</v>
      </c>
      <c r="D20" s="14"/>
    </row>
    <row r="21" spans="1:6" x14ac:dyDescent="0.3">
      <c r="A21" t="s">
        <v>10</v>
      </c>
      <c r="B21" s="13">
        <f>PRODUCT(B19:B20)</f>
        <v>0</v>
      </c>
      <c r="D21" s="14"/>
    </row>
    <row r="22" spans="1:6" x14ac:dyDescent="0.3">
      <c r="A22" t="s">
        <v>11</v>
      </c>
      <c r="B22" s="39">
        <v>0</v>
      </c>
      <c r="D22" s="14"/>
    </row>
    <row r="23" spans="1:6" x14ac:dyDescent="0.3">
      <c r="A23" t="s">
        <v>12</v>
      </c>
      <c r="B23" s="13">
        <f>B21*B22</f>
        <v>0</v>
      </c>
      <c r="D23" s="14"/>
    </row>
    <row r="24" spans="1:6" x14ac:dyDescent="0.3">
      <c r="B24" s="13"/>
    </row>
    <row r="25" spans="1:6" x14ac:dyDescent="0.3">
      <c r="A25" t="s">
        <v>15</v>
      </c>
    </row>
    <row r="27" spans="1:6" x14ac:dyDescent="0.3">
      <c r="C27" s="35" t="s">
        <v>16</v>
      </c>
      <c r="D27" s="36"/>
      <c r="E27" s="36"/>
      <c r="F27" s="29"/>
    </row>
    <row r="28" spans="1:6" x14ac:dyDescent="0.3">
      <c r="C28" s="30" t="s">
        <v>30</v>
      </c>
      <c r="D28" s="8" t="s">
        <v>31</v>
      </c>
      <c r="E28" s="8"/>
      <c r="F28" s="31"/>
    </row>
    <row r="29" spans="1:6" x14ac:dyDescent="0.3">
      <c r="C29" s="32" t="s">
        <v>17</v>
      </c>
      <c r="D29" s="5" t="s">
        <v>18</v>
      </c>
      <c r="E29" s="5"/>
      <c r="F29" s="33"/>
    </row>
  </sheetData>
  <pageMargins left="0.7" right="0.7" top="0.75" bottom="0.75" header="0.3" footer="0.3"/>
  <pageSetup scale="8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A13" workbookViewId="0">
      <selection activeCell="D12" sqref="D12"/>
    </sheetView>
  </sheetViews>
  <sheetFormatPr defaultRowHeight="14.4" x14ac:dyDescent="0.3"/>
  <cols>
    <col min="1" max="1" width="30.88671875" customWidth="1"/>
    <col min="2" max="2" width="10.44140625" customWidth="1"/>
    <col min="3" max="3" width="8" customWidth="1"/>
    <col min="4" max="4" width="12.109375" customWidth="1"/>
  </cols>
  <sheetData>
    <row r="1" spans="1:11" ht="18" x14ac:dyDescent="0.35">
      <c r="A1" s="53" t="s">
        <v>35</v>
      </c>
      <c r="B1" s="54"/>
      <c r="C1" s="54"/>
      <c r="D1" s="55"/>
      <c r="E1" s="54"/>
      <c r="F1" s="54"/>
      <c r="G1" s="54"/>
      <c r="H1" s="54"/>
      <c r="I1" s="54"/>
      <c r="J1" s="54"/>
      <c r="K1" s="54"/>
    </row>
    <row r="2" spans="1:11" x14ac:dyDescent="0.3">
      <c r="D2" s="9"/>
    </row>
    <row r="3" spans="1:11" x14ac:dyDescent="0.3">
      <c r="A3" s="15" t="s">
        <v>27</v>
      </c>
      <c r="D3" s="17">
        <v>0</v>
      </c>
      <c r="E3" s="19" t="s">
        <v>28</v>
      </c>
    </row>
    <row r="4" spans="1:11" x14ac:dyDescent="0.3">
      <c r="A4" t="s">
        <v>14</v>
      </c>
      <c r="B4" s="23">
        <v>0.04</v>
      </c>
      <c r="C4" s="2"/>
      <c r="D4" s="11">
        <f>ROUND(D3*B4,2)</f>
        <v>0</v>
      </c>
    </row>
    <row r="5" spans="1:11" x14ac:dyDescent="0.3">
      <c r="A5" s="20" t="s">
        <v>0</v>
      </c>
      <c r="B5" s="20"/>
      <c r="C5" s="20"/>
      <c r="D5" s="22">
        <f>D3+D4</f>
        <v>0</v>
      </c>
    </row>
    <row r="6" spans="1:11" x14ac:dyDescent="0.3">
      <c r="A6" s="4"/>
      <c r="B6" s="4"/>
      <c r="C6" s="4"/>
      <c r="D6" s="16"/>
    </row>
    <row r="7" spans="1:11" x14ac:dyDescent="0.3">
      <c r="A7" s="15" t="s">
        <v>25</v>
      </c>
      <c r="D7" s="12"/>
    </row>
    <row r="8" spans="1:11" x14ac:dyDescent="0.3">
      <c r="A8" t="s">
        <v>33</v>
      </c>
      <c r="B8" s="7">
        <v>7.5639999999999999E-2</v>
      </c>
      <c r="D8" s="12">
        <f>ROUND(D5*B8,2)</f>
        <v>0</v>
      </c>
    </row>
    <row r="9" spans="1:11" x14ac:dyDescent="0.3">
      <c r="D9" s="12"/>
    </row>
    <row r="10" spans="1:11" x14ac:dyDescent="0.3">
      <c r="A10" s="15" t="s">
        <v>5</v>
      </c>
      <c r="B10" s="37" t="s">
        <v>6</v>
      </c>
      <c r="C10" s="37" t="s">
        <v>7</v>
      </c>
      <c r="D10" s="12"/>
    </row>
    <row r="11" spans="1:11" x14ac:dyDescent="0.3">
      <c r="A11" t="s">
        <v>43</v>
      </c>
      <c r="B11" s="3">
        <v>103.28</v>
      </c>
      <c r="C11" s="52">
        <v>0</v>
      </c>
      <c r="D11" s="12">
        <f>B11*C11</f>
        <v>0</v>
      </c>
      <c r="E11" s="19" t="s">
        <v>34</v>
      </c>
    </row>
    <row r="12" spans="1:11" x14ac:dyDescent="0.3">
      <c r="A12" t="s">
        <v>17</v>
      </c>
      <c r="B12" s="3">
        <v>75</v>
      </c>
      <c r="C12" s="52">
        <v>0</v>
      </c>
      <c r="D12" s="11">
        <f>B12*C12</f>
        <v>0</v>
      </c>
      <c r="E12" s="19" t="s">
        <v>34</v>
      </c>
    </row>
    <row r="13" spans="1:11" x14ac:dyDescent="0.3">
      <c r="A13" s="20" t="s">
        <v>45</v>
      </c>
      <c r="B13" s="20"/>
      <c r="C13" s="20"/>
      <c r="D13" s="22">
        <f>SUM(D11:D12,D8)</f>
        <v>0</v>
      </c>
    </row>
    <row r="14" spans="1:11" ht="15" thickBot="1" x14ac:dyDescent="0.35">
      <c r="D14" s="26"/>
    </row>
    <row r="15" spans="1:11" ht="15" thickTop="1" x14ac:dyDescent="0.3">
      <c r="A15" s="20" t="s">
        <v>4</v>
      </c>
      <c r="B15" s="20"/>
      <c r="C15" s="20"/>
      <c r="D15" s="25">
        <f>D5+D13</f>
        <v>0</v>
      </c>
    </row>
    <row r="16" spans="1:11" x14ac:dyDescent="0.3">
      <c r="D16" s="13"/>
    </row>
    <row r="18" spans="1:6" x14ac:dyDescent="0.3">
      <c r="A18" s="34" t="s">
        <v>23</v>
      </c>
      <c r="B18" s="13"/>
      <c r="D18" s="14"/>
    </row>
    <row r="19" spans="1:6" x14ac:dyDescent="0.3">
      <c r="A19" t="s">
        <v>8</v>
      </c>
      <c r="B19" s="27">
        <v>0</v>
      </c>
      <c r="D19" s="14"/>
    </row>
    <row r="20" spans="1:6" x14ac:dyDescent="0.3">
      <c r="A20" t="s">
        <v>9</v>
      </c>
      <c r="B20" s="28">
        <v>0</v>
      </c>
      <c r="C20" s="19" t="s">
        <v>36</v>
      </c>
      <c r="D20" s="14"/>
    </row>
    <row r="21" spans="1:6" x14ac:dyDescent="0.3">
      <c r="A21" t="s">
        <v>10</v>
      </c>
      <c r="B21" s="13">
        <f>PRODUCT(B19:B20)</f>
        <v>0</v>
      </c>
      <c r="D21" s="14"/>
    </row>
    <row r="22" spans="1:6" x14ac:dyDescent="0.3">
      <c r="A22" t="s">
        <v>11</v>
      </c>
      <c r="B22" s="39">
        <v>0</v>
      </c>
      <c r="D22" s="14"/>
    </row>
    <row r="23" spans="1:6" x14ac:dyDescent="0.3">
      <c r="A23" t="s">
        <v>12</v>
      </c>
      <c r="B23" s="40">
        <f>B21*B22</f>
        <v>0</v>
      </c>
      <c r="D23" s="14"/>
    </row>
    <row r="24" spans="1:6" x14ac:dyDescent="0.3">
      <c r="B24" s="13"/>
    </row>
    <row r="25" spans="1:6" x14ac:dyDescent="0.3">
      <c r="A25" t="s">
        <v>15</v>
      </c>
    </row>
    <row r="27" spans="1:6" x14ac:dyDescent="0.3">
      <c r="C27" s="35" t="s">
        <v>16</v>
      </c>
      <c r="D27" s="36"/>
      <c r="E27" s="36"/>
      <c r="F27" s="29"/>
    </row>
    <row r="28" spans="1:6" x14ac:dyDescent="0.3">
      <c r="C28" s="30" t="s">
        <v>30</v>
      </c>
      <c r="D28" s="8" t="s">
        <v>31</v>
      </c>
      <c r="E28" s="8"/>
      <c r="F28" s="31"/>
    </row>
    <row r="29" spans="1:6" x14ac:dyDescent="0.3">
      <c r="C29" s="30" t="s">
        <v>17</v>
      </c>
      <c r="D29" s="8" t="s">
        <v>18</v>
      </c>
      <c r="E29" s="8"/>
      <c r="F29" s="31"/>
    </row>
    <row r="30" spans="1:6" x14ac:dyDescent="0.3">
      <c r="C30" s="32" t="s">
        <v>19</v>
      </c>
      <c r="D30" s="5" t="s">
        <v>20</v>
      </c>
      <c r="E30" s="5"/>
      <c r="F30" s="33"/>
    </row>
  </sheetData>
  <pageMargins left="0.7" right="0.7" top="0.75" bottom="0.75" header="0.3" footer="0.3"/>
  <pageSetup scale="9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B13" sqref="B13"/>
    </sheetView>
  </sheetViews>
  <sheetFormatPr defaultRowHeight="14.4" x14ac:dyDescent="0.3"/>
  <cols>
    <col min="1" max="1" width="31.6640625" customWidth="1"/>
    <col min="2" max="2" width="11.5546875" customWidth="1"/>
    <col min="3" max="4" width="10.33203125" customWidth="1"/>
  </cols>
  <sheetData>
    <row r="1" spans="1:5" ht="18" x14ac:dyDescent="0.35">
      <c r="A1" s="53" t="s">
        <v>38</v>
      </c>
      <c r="D1" s="1"/>
    </row>
    <row r="2" spans="1:5" x14ac:dyDescent="0.3">
      <c r="A2" s="6"/>
      <c r="D2" s="10"/>
    </row>
    <row r="3" spans="1:5" x14ac:dyDescent="0.3">
      <c r="A3" s="15" t="s">
        <v>37</v>
      </c>
      <c r="D3" s="40">
        <v>0</v>
      </c>
      <c r="E3" s="19" t="s">
        <v>28</v>
      </c>
    </row>
    <row r="4" spans="1:5" x14ac:dyDescent="0.3">
      <c r="A4" t="s">
        <v>14</v>
      </c>
      <c r="B4" s="23">
        <v>0.04</v>
      </c>
      <c r="C4" s="2"/>
      <c r="D4" s="11">
        <f>ROUND(D3*B4,2)</f>
        <v>0</v>
      </c>
    </row>
    <row r="5" spans="1:5" x14ac:dyDescent="0.3">
      <c r="A5" s="20" t="s">
        <v>0</v>
      </c>
      <c r="B5" s="20"/>
      <c r="C5" s="20"/>
      <c r="D5" s="22">
        <f>D3+D4</f>
        <v>0</v>
      </c>
    </row>
    <row r="6" spans="1:5" x14ac:dyDescent="0.3">
      <c r="D6" s="16"/>
    </row>
    <row r="7" spans="1:5" x14ac:dyDescent="0.3">
      <c r="A7" s="15" t="s">
        <v>25</v>
      </c>
      <c r="C7" s="56" t="s">
        <v>46</v>
      </c>
      <c r="D7" s="12"/>
    </row>
    <row r="8" spans="1:5" x14ac:dyDescent="0.3">
      <c r="A8" t="s">
        <v>33</v>
      </c>
      <c r="B8" s="7">
        <v>7.5639999999999999E-2</v>
      </c>
      <c r="D8" s="12">
        <f>ROUND(D5*B8,2)</f>
        <v>0</v>
      </c>
    </row>
    <row r="9" spans="1:5" x14ac:dyDescent="0.3">
      <c r="A9" t="s">
        <v>1</v>
      </c>
      <c r="C9" s="51" t="s">
        <v>49</v>
      </c>
      <c r="D9" s="12">
        <f>IF(C9="Y",0.08*D3,0)</f>
        <v>0</v>
      </c>
      <c r="E9" s="19" t="s">
        <v>47</v>
      </c>
    </row>
    <row r="10" spans="1:5" x14ac:dyDescent="0.3">
      <c r="D10" s="12"/>
    </row>
    <row r="11" spans="1:5" x14ac:dyDescent="0.3">
      <c r="A11" s="15" t="s">
        <v>5</v>
      </c>
      <c r="B11" s="37" t="s">
        <v>6</v>
      </c>
      <c r="C11" s="37" t="s">
        <v>7</v>
      </c>
      <c r="D11" s="12"/>
    </row>
    <row r="12" spans="1:5" x14ac:dyDescent="0.3">
      <c r="A12" t="s">
        <v>48</v>
      </c>
      <c r="B12" s="57">
        <f>0.096+0.017</f>
        <v>0.113</v>
      </c>
      <c r="C12" s="51">
        <v>0</v>
      </c>
      <c r="D12" s="12">
        <f>(D3*2)/1000*B12*C12</f>
        <v>0</v>
      </c>
    </row>
    <row r="13" spans="1:5" x14ac:dyDescent="0.3">
      <c r="A13" t="s">
        <v>51</v>
      </c>
      <c r="B13" s="3">
        <f>5.36+97.92+100.9</f>
        <v>204.18</v>
      </c>
      <c r="C13" s="51">
        <v>0</v>
      </c>
      <c r="D13" s="12">
        <f>B13*C13</f>
        <v>0</v>
      </c>
      <c r="E13" s="19" t="s">
        <v>50</v>
      </c>
    </row>
    <row r="14" spans="1:5" x14ac:dyDescent="0.3">
      <c r="A14" t="s">
        <v>2</v>
      </c>
      <c r="B14" s="3">
        <v>75</v>
      </c>
      <c r="C14" s="51">
        <v>0</v>
      </c>
      <c r="D14" s="12">
        <f>+B14*C14</f>
        <v>0</v>
      </c>
      <c r="E14" s="19" t="s">
        <v>50</v>
      </c>
    </row>
    <row r="15" spans="1:5" x14ac:dyDescent="0.3">
      <c r="A15" s="50" t="s">
        <v>3</v>
      </c>
      <c r="B15" s="20"/>
      <c r="C15" s="20"/>
      <c r="D15" s="22">
        <f>SUM(D12:D14,D8,D9)</f>
        <v>0</v>
      </c>
    </row>
    <row r="16" spans="1:5" ht="15" thickBot="1" x14ac:dyDescent="0.35">
      <c r="D16" s="26"/>
    </row>
    <row r="17" spans="1:7" ht="15" thickTop="1" x14ac:dyDescent="0.3">
      <c r="A17" s="50" t="s">
        <v>13</v>
      </c>
      <c r="B17" s="50"/>
      <c r="C17" s="50"/>
      <c r="D17" s="25">
        <f>SUM(D15,D5)</f>
        <v>0</v>
      </c>
    </row>
    <row r="20" spans="1:7" x14ac:dyDescent="0.3">
      <c r="A20" s="34" t="s">
        <v>23</v>
      </c>
      <c r="B20" s="13"/>
      <c r="D20" s="14"/>
    </row>
    <row r="21" spans="1:7" x14ac:dyDescent="0.3">
      <c r="A21" t="s">
        <v>8</v>
      </c>
      <c r="B21" s="27">
        <v>0</v>
      </c>
      <c r="D21" s="14"/>
    </row>
    <row r="22" spans="1:7" x14ac:dyDescent="0.3">
      <c r="A22" t="s">
        <v>9</v>
      </c>
      <c r="B22" s="28">
        <v>0</v>
      </c>
      <c r="C22" s="19" t="s">
        <v>36</v>
      </c>
      <c r="D22" s="14"/>
    </row>
    <row r="23" spans="1:7" x14ac:dyDescent="0.3">
      <c r="A23" t="s">
        <v>10</v>
      </c>
      <c r="B23" s="13">
        <f>PRODUCT(B21:B22)</f>
        <v>0</v>
      </c>
      <c r="D23" s="14"/>
    </row>
    <row r="24" spans="1:7" x14ac:dyDescent="0.3">
      <c r="A24" t="s">
        <v>11</v>
      </c>
      <c r="B24" s="39">
        <v>52</v>
      </c>
      <c r="D24" s="14"/>
    </row>
    <row r="25" spans="1:7" x14ac:dyDescent="0.3">
      <c r="A25" t="s">
        <v>12</v>
      </c>
      <c r="B25" s="40">
        <f>B23*B24</f>
        <v>0</v>
      </c>
      <c r="D25" s="14"/>
    </row>
    <row r="26" spans="1:7" x14ac:dyDescent="0.3">
      <c r="B26" s="13"/>
    </row>
    <row r="27" spans="1:7" x14ac:dyDescent="0.3">
      <c r="A27" t="s">
        <v>15</v>
      </c>
    </row>
    <row r="29" spans="1:7" x14ac:dyDescent="0.3">
      <c r="C29" s="41" t="s">
        <v>16</v>
      </c>
      <c r="D29" s="42"/>
      <c r="E29" s="42"/>
      <c r="F29" s="42"/>
      <c r="G29" s="43"/>
    </row>
    <row r="30" spans="1:7" x14ac:dyDescent="0.3">
      <c r="C30" s="44" t="s">
        <v>30</v>
      </c>
      <c r="D30" s="45" t="s">
        <v>31</v>
      </c>
      <c r="E30" s="45"/>
      <c r="F30" s="45"/>
      <c r="G30" s="46"/>
    </row>
    <row r="31" spans="1:7" x14ac:dyDescent="0.3">
      <c r="C31" s="44" t="s">
        <v>17</v>
      </c>
      <c r="D31" s="45" t="s">
        <v>18</v>
      </c>
      <c r="E31" s="45"/>
      <c r="F31" s="45"/>
      <c r="G31" s="46"/>
    </row>
    <row r="32" spans="1:7" x14ac:dyDescent="0.3">
      <c r="C32" s="44" t="s">
        <v>19</v>
      </c>
      <c r="D32" s="45" t="s">
        <v>20</v>
      </c>
      <c r="E32" s="45"/>
      <c r="F32" s="45"/>
      <c r="G32" s="46"/>
    </row>
    <row r="33" spans="3:7" x14ac:dyDescent="0.3">
      <c r="C33" s="44" t="s">
        <v>21</v>
      </c>
      <c r="D33" s="45" t="s">
        <v>22</v>
      </c>
      <c r="E33" s="45"/>
      <c r="F33" s="45"/>
      <c r="G33" s="46"/>
    </row>
    <row r="34" spans="3:7" x14ac:dyDescent="0.3">
      <c r="C34" s="44" t="s">
        <v>41</v>
      </c>
      <c r="D34" s="45" t="s">
        <v>39</v>
      </c>
      <c r="E34" s="45"/>
      <c r="F34" s="45"/>
      <c r="G34" s="46"/>
    </row>
    <row r="35" spans="3:7" x14ac:dyDescent="0.3">
      <c r="C35" s="47" t="s">
        <v>40</v>
      </c>
      <c r="D35" s="48" t="s">
        <v>42</v>
      </c>
      <c r="E35" s="48"/>
      <c r="F35" s="48"/>
      <c r="G35" s="49"/>
    </row>
  </sheetData>
  <pageMargins left="0.7" right="0.7" top="0.75" bottom="0.75" header="0.3" footer="0.3"/>
  <pageSetup scale="9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 &lt;6 MONTHS</vt:lpstr>
      <vt:lpstr>6 &lt;12 MONTHS</vt:lpstr>
      <vt:lpstr>1 YEAR</vt:lpstr>
    </vt:vector>
  </TitlesOfParts>
  <Company>UNBC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UNBC</dc:creator>
  <cp:lastModifiedBy>setup</cp:lastModifiedBy>
  <cp:lastPrinted>2018-01-23T19:18:55Z</cp:lastPrinted>
  <dcterms:created xsi:type="dcterms:W3CDTF">2010-04-13T17:50:42Z</dcterms:created>
  <dcterms:modified xsi:type="dcterms:W3CDTF">2018-06-20T20:24:26Z</dcterms:modified>
</cp:coreProperties>
</file>